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30" windowWidth="21015" windowHeight="9990"/>
  </bookViews>
  <sheets>
    <sheet name="Phase-III" sheetId="5" r:id="rId1"/>
    <sheet name="CELC Phase-III" sheetId="7" r:id="rId2"/>
    <sheet name="Calculation" sheetId="4" r:id="rId3"/>
    <sheet name="Adjt. for April &amp; July Adjustme" sheetId="8" r:id="rId4"/>
    <sheet name="Def. Report Penalty" sheetId="12" r:id="rId5"/>
    <sheet name="Adjt. for mismatch of EA" sheetId="13" r:id="rId6"/>
    <sheet name="RO wise" sheetId="9" r:id="rId7"/>
    <sheet name="Reg-EA Wise" sheetId="10" r:id="rId8"/>
    <sheet name="Reg. wise" sheetId="11" r:id="rId9"/>
  </sheets>
  <definedNames>
    <definedName name="_xlnm._FilterDatabase" localSheetId="3" hidden="1">'Adjt. for April &amp; July Adjustme'!$A$3:$N$35</definedName>
    <definedName name="_xlnm._FilterDatabase" localSheetId="2" hidden="1">Calculation!$A$1:$S$148</definedName>
    <definedName name="_xlnm._FilterDatabase" localSheetId="1" hidden="1">'CELC Phase-III'!$A$1:$E$92</definedName>
    <definedName name="_xlnm._FilterDatabase" localSheetId="4" hidden="1">'Def. Report Penalty'!$A$1:$R$151</definedName>
    <definedName name="_xlnm._FilterDatabase" localSheetId="0" hidden="1">'Phase-III'!$A$1:$E$352</definedName>
    <definedName name="_xlnm._FilterDatabase" localSheetId="7" hidden="1">'Reg-EA Wise'!$C$3:$G$29</definedName>
    <definedName name="_xlnm.Print_Area" localSheetId="5">'Adjt. for mismatch of EA'!$C$2:$L$16</definedName>
    <definedName name="_xlnm.Print_Area" localSheetId="2">Calculation!$A$1:$S$151</definedName>
    <definedName name="_xlnm.Print_Titles" localSheetId="2">Calculation!$1:$2</definedName>
    <definedName name="_xlnm.Print_Titles" localSheetId="1">'CELC Phase-III'!$1:$1</definedName>
    <definedName name="_xlnm.Print_Titles" localSheetId="0">'Phase-III'!$1:$1</definedName>
  </definedNames>
  <calcPr calcId="124519"/>
</workbook>
</file>

<file path=xl/calcChain.xml><?xml version="1.0" encoding="utf-8"?>
<calcChain xmlns="http://schemas.openxmlformats.org/spreadsheetml/2006/main">
  <c r="O153" i="4"/>
  <c r="L16" i="13" l="1"/>
  <c r="K16"/>
  <c r="J16"/>
  <c r="I16"/>
  <c r="H16"/>
  <c r="G16"/>
  <c r="F16"/>
  <c r="E16"/>
  <c r="T151" i="12"/>
  <c r="S151"/>
  <c r="Q151"/>
  <c r="P151"/>
  <c r="O151"/>
  <c r="N151"/>
  <c r="M151"/>
  <c r="L151"/>
  <c r="K151"/>
  <c r="J151"/>
  <c r="I151"/>
  <c r="H151"/>
  <c r="G151"/>
  <c r="F151"/>
  <c r="E151"/>
  <c r="D151"/>
  <c r="C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151" s="1"/>
  <c r="D23" i="11"/>
  <c r="C23"/>
  <c r="D12"/>
  <c r="F29" i="10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9" s="1"/>
  <c r="F68" i="9"/>
  <c r="F67"/>
  <c r="E62"/>
  <c r="F61"/>
  <c r="F60"/>
  <c r="F59"/>
  <c r="F58"/>
  <c r="F57"/>
  <c r="F56"/>
  <c r="F62" s="1"/>
  <c r="F55"/>
  <c r="F54"/>
  <c r="E46"/>
  <c r="F45"/>
  <c r="F44"/>
  <c r="F43"/>
  <c r="E37"/>
  <c r="F36"/>
  <c r="F35"/>
  <c r="F34"/>
  <c r="F33"/>
  <c r="F32"/>
  <c r="F31"/>
  <c r="F30"/>
  <c r="E25"/>
  <c r="F24"/>
  <c r="F23"/>
  <c r="F22"/>
  <c r="F21"/>
  <c r="F20"/>
  <c r="F19"/>
  <c r="E14"/>
  <c r="F13"/>
  <c r="F12"/>
  <c r="F11"/>
  <c r="F10"/>
  <c r="F9"/>
  <c r="F8"/>
  <c r="F25" l="1"/>
  <c r="F37"/>
  <c r="F14"/>
  <c r="F46"/>
  <c r="P147" i="4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M35" i="8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O148" i="4"/>
  <c r="N148"/>
  <c r="Q104" l="1"/>
  <c r="P148"/>
  <c r="R104" l="1"/>
  <c r="S104"/>
  <c r="M148"/>
  <c r="L148"/>
  <c r="I138" l="1"/>
  <c r="I118"/>
  <c r="I69"/>
  <c r="J69" l="1"/>
  <c r="K69"/>
  <c r="J138"/>
  <c r="K138"/>
  <c r="J118"/>
  <c r="K118"/>
  <c r="H148"/>
  <c r="Q118" l="1"/>
  <c r="R118" s="1"/>
  <c r="Q69"/>
  <c r="R69" s="1"/>
  <c r="Q138"/>
  <c r="R138" s="1"/>
  <c r="N35" i="8"/>
  <c r="L35"/>
  <c r="J35"/>
  <c r="I35"/>
  <c r="H35"/>
  <c r="G35"/>
  <c r="E35"/>
  <c r="D35"/>
  <c r="C35"/>
  <c r="F34"/>
  <c r="K34" s="1"/>
  <c r="F33"/>
  <c r="K33" s="1"/>
  <c r="F32"/>
  <c r="K32" s="1"/>
  <c r="F31"/>
  <c r="K31" s="1"/>
  <c r="F30"/>
  <c r="K30" s="1"/>
  <c r="F29"/>
  <c r="K29" s="1"/>
  <c r="F28"/>
  <c r="K28" s="1"/>
  <c r="F27"/>
  <c r="K27" s="1"/>
  <c r="F26"/>
  <c r="K26" s="1"/>
  <c r="F25"/>
  <c r="K25" s="1"/>
  <c r="F24"/>
  <c r="K24" s="1"/>
  <c r="F23"/>
  <c r="K23" s="1"/>
  <c r="F22"/>
  <c r="K22" s="1"/>
  <c r="F21"/>
  <c r="K21" s="1"/>
  <c r="F20"/>
  <c r="K20" s="1"/>
  <c r="F19"/>
  <c r="K19" s="1"/>
  <c r="F18"/>
  <c r="K18" s="1"/>
  <c r="F17"/>
  <c r="K17" s="1"/>
  <c r="F16"/>
  <c r="K16" s="1"/>
  <c r="F15"/>
  <c r="K15" s="1"/>
  <c r="F14"/>
  <c r="K14" s="1"/>
  <c r="F13"/>
  <c r="K13" s="1"/>
  <c r="F12"/>
  <c r="K12" s="1"/>
  <c r="F11"/>
  <c r="K11" s="1"/>
  <c r="F10"/>
  <c r="K10" s="1"/>
  <c r="F9"/>
  <c r="K9" s="1"/>
  <c r="F8"/>
  <c r="K8" s="1"/>
  <c r="F7"/>
  <c r="K7" s="1"/>
  <c r="F6"/>
  <c r="K6" s="1"/>
  <c r="F5"/>
  <c r="K5" s="1"/>
  <c r="F4"/>
  <c r="K4" s="1"/>
  <c r="S138" i="4" l="1"/>
  <c r="S118"/>
  <c r="S69"/>
  <c r="F35" i="8"/>
  <c r="K35"/>
  <c r="G148" i="4"/>
  <c r="F147" l="1"/>
  <c r="F146"/>
  <c r="F145"/>
  <c r="F144"/>
  <c r="F143"/>
  <c r="F142"/>
  <c r="F141"/>
  <c r="F140"/>
  <c r="F139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7"/>
  <c r="F116"/>
  <c r="F115"/>
  <c r="F114"/>
  <c r="F113"/>
  <c r="F112"/>
  <c r="F111"/>
  <c r="F110"/>
  <c r="F109"/>
  <c r="F108"/>
  <c r="F107"/>
  <c r="F106"/>
  <c r="F105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E148"/>
  <c r="E92" i="7"/>
  <c r="I8" i="4" l="1"/>
  <c r="J8" s="1"/>
  <c r="I16"/>
  <c r="J16" s="1"/>
  <c r="I24"/>
  <c r="J24" s="1"/>
  <c r="I32"/>
  <c r="J32" s="1"/>
  <c r="I44"/>
  <c r="J44" s="1"/>
  <c r="I52"/>
  <c r="J52" s="1"/>
  <c r="I56"/>
  <c r="J56" s="1"/>
  <c r="I64"/>
  <c r="J64" s="1"/>
  <c r="I73"/>
  <c r="J73" s="1"/>
  <c r="I81"/>
  <c r="J81" s="1"/>
  <c r="I89"/>
  <c r="J89" s="1"/>
  <c r="I97"/>
  <c r="J97" s="1"/>
  <c r="I101"/>
  <c r="J101" s="1"/>
  <c r="I110"/>
  <c r="J110" s="1"/>
  <c r="I123"/>
  <c r="J123" s="1"/>
  <c r="I131"/>
  <c r="J131" s="1"/>
  <c r="I144"/>
  <c r="J144" s="1"/>
  <c r="I7"/>
  <c r="J7" s="1"/>
  <c r="I15"/>
  <c r="J15" s="1"/>
  <c r="I27"/>
  <c r="J27" s="1"/>
  <c r="I76"/>
  <c r="J76" s="1"/>
  <c r="I14"/>
  <c r="J14" s="1"/>
  <c r="I30"/>
  <c r="J30" s="1"/>
  <c r="I38"/>
  <c r="J38" s="1"/>
  <c r="I46"/>
  <c r="J46" s="1"/>
  <c r="I54"/>
  <c r="J54" s="1"/>
  <c r="I66"/>
  <c r="J66" s="1"/>
  <c r="I79"/>
  <c r="J79" s="1"/>
  <c r="I91"/>
  <c r="J91" s="1"/>
  <c r="I103"/>
  <c r="J103" s="1"/>
  <c r="I112"/>
  <c r="J112" s="1"/>
  <c r="I121"/>
  <c r="J121" s="1"/>
  <c r="I129"/>
  <c r="J129" s="1"/>
  <c r="I133"/>
  <c r="J133" s="1"/>
  <c r="I137"/>
  <c r="J137" s="1"/>
  <c r="I142"/>
  <c r="J142" s="1"/>
  <c r="I146"/>
  <c r="J146" s="1"/>
  <c r="I4"/>
  <c r="J4" s="1"/>
  <c r="I12"/>
  <c r="J12" s="1"/>
  <c r="I20"/>
  <c r="J20" s="1"/>
  <c r="I28"/>
  <c r="J28" s="1"/>
  <c r="I36"/>
  <c r="J36" s="1"/>
  <c r="I40"/>
  <c r="J40" s="1"/>
  <c r="I48"/>
  <c r="J48" s="1"/>
  <c r="I60"/>
  <c r="J60" s="1"/>
  <c r="I68"/>
  <c r="J68" s="1"/>
  <c r="I77"/>
  <c r="J77" s="1"/>
  <c r="I85"/>
  <c r="J85" s="1"/>
  <c r="I93"/>
  <c r="J93" s="1"/>
  <c r="I106"/>
  <c r="J106" s="1"/>
  <c r="I114"/>
  <c r="J114" s="1"/>
  <c r="I119"/>
  <c r="J119" s="1"/>
  <c r="I127"/>
  <c r="J127" s="1"/>
  <c r="I135"/>
  <c r="J135" s="1"/>
  <c r="I140"/>
  <c r="J140" s="1"/>
  <c r="I3"/>
  <c r="K3" s="1"/>
  <c r="I11"/>
  <c r="J11" s="1"/>
  <c r="I19"/>
  <c r="J19" s="1"/>
  <c r="I23"/>
  <c r="J23" s="1"/>
  <c r="I31"/>
  <c r="J31" s="1"/>
  <c r="I35"/>
  <c r="J35" s="1"/>
  <c r="I39"/>
  <c r="J39" s="1"/>
  <c r="I43"/>
  <c r="J43" s="1"/>
  <c r="I47"/>
  <c r="J47" s="1"/>
  <c r="I51"/>
  <c r="J51" s="1"/>
  <c r="I55"/>
  <c r="J55" s="1"/>
  <c r="I59"/>
  <c r="J59" s="1"/>
  <c r="I63"/>
  <c r="J63" s="1"/>
  <c r="I67"/>
  <c r="J67" s="1"/>
  <c r="I72"/>
  <c r="J72" s="1"/>
  <c r="I80"/>
  <c r="J80" s="1"/>
  <c r="I84"/>
  <c r="J84" s="1"/>
  <c r="I88"/>
  <c r="J88" s="1"/>
  <c r="I92"/>
  <c r="J92" s="1"/>
  <c r="I96"/>
  <c r="J96" s="1"/>
  <c r="I100"/>
  <c r="J100" s="1"/>
  <c r="I105"/>
  <c r="J105" s="1"/>
  <c r="I109"/>
  <c r="J109" s="1"/>
  <c r="I113"/>
  <c r="J113" s="1"/>
  <c r="I117"/>
  <c r="J117" s="1"/>
  <c r="I122"/>
  <c r="J122" s="1"/>
  <c r="I126"/>
  <c r="J126" s="1"/>
  <c r="I130"/>
  <c r="J130" s="1"/>
  <c r="I134"/>
  <c r="J134" s="1"/>
  <c r="I139"/>
  <c r="J139" s="1"/>
  <c r="I143"/>
  <c r="J143" s="1"/>
  <c r="I147"/>
  <c r="J147" s="1"/>
  <c r="I6"/>
  <c r="J6" s="1"/>
  <c r="I10"/>
  <c r="J10" s="1"/>
  <c r="I18"/>
  <c r="J18" s="1"/>
  <c r="I22"/>
  <c r="J22" s="1"/>
  <c r="I26"/>
  <c r="J26" s="1"/>
  <c r="I34"/>
  <c r="J34" s="1"/>
  <c r="I42"/>
  <c r="J42" s="1"/>
  <c r="I50"/>
  <c r="J50" s="1"/>
  <c r="I58"/>
  <c r="J58" s="1"/>
  <c r="I62"/>
  <c r="J62" s="1"/>
  <c r="I71"/>
  <c r="J71" s="1"/>
  <c r="I75"/>
  <c r="J75" s="1"/>
  <c r="I83"/>
  <c r="J83" s="1"/>
  <c r="I87"/>
  <c r="J87" s="1"/>
  <c r="I95"/>
  <c r="J95" s="1"/>
  <c r="I99"/>
  <c r="J99" s="1"/>
  <c r="I108"/>
  <c r="J108" s="1"/>
  <c r="I116"/>
  <c r="J116" s="1"/>
  <c r="I125"/>
  <c r="J125" s="1"/>
  <c r="I5"/>
  <c r="J5" s="1"/>
  <c r="I9"/>
  <c r="J9" s="1"/>
  <c r="I13"/>
  <c r="J13" s="1"/>
  <c r="I17"/>
  <c r="J17" s="1"/>
  <c r="I21"/>
  <c r="J21" s="1"/>
  <c r="I25"/>
  <c r="J25" s="1"/>
  <c r="I29"/>
  <c r="J29" s="1"/>
  <c r="I33"/>
  <c r="J33" s="1"/>
  <c r="I37"/>
  <c r="J37" s="1"/>
  <c r="I41"/>
  <c r="J41" s="1"/>
  <c r="I45"/>
  <c r="J45" s="1"/>
  <c r="I49"/>
  <c r="J49" s="1"/>
  <c r="I53"/>
  <c r="J53" s="1"/>
  <c r="I57"/>
  <c r="J57" s="1"/>
  <c r="I61"/>
  <c r="J61" s="1"/>
  <c r="I65"/>
  <c r="J65" s="1"/>
  <c r="I70"/>
  <c r="J70" s="1"/>
  <c r="I74"/>
  <c r="J74" s="1"/>
  <c r="I78"/>
  <c r="J78" s="1"/>
  <c r="I82"/>
  <c r="J82" s="1"/>
  <c r="I86"/>
  <c r="J86" s="1"/>
  <c r="I90"/>
  <c r="J90" s="1"/>
  <c r="I94"/>
  <c r="J94" s="1"/>
  <c r="I98"/>
  <c r="J98" s="1"/>
  <c r="I102"/>
  <c r="J102" s="1"/>
  <c r="I107"/>
  <c r="J107" s="1"/>
  <c r="I111"/>
  <c r="J111" s="1"/>
  <c r="I115"/>
  <c r="J115" s="1"/>
  <c r="I120"/>
  <c r="J120" s="1"/>
  <c r="I124"/>
  <c r="J124" s="1"/>
  <c r="I128"/>
  <c r="J128" s="1"/>
  <c r="I132"/>
  <c r="J132" s="1"/>
  <c r="I136"/>
  <c r="J136" s="1"/>
  <c r="I141"/>
  <c r="J141" s="1"/>
  <c r="I145"/>
  <c r="J145" s="1"/>
  <c r="F148"/>
  <c r="E352" i="5"/>
  <c r="D148" i="4"/>
  <c r="Q3" l="1"/>
  <c r="R3" s="1"/>
  <c r="K110"/>
  <c r="K109"/>
  <c r="K17"/>
  <c r="K68"/>
  <c r="K82"/>
  <c r="K39"/>
  <c r="K42"/>
  <c r="K103"/>
  <c r="K9"/>
  <c r="K26"/>
  <c r="K100"/>
  <c r="K31"/>
  <c r="K48"/>
  <c r="K79"/>
  <c r="K97"/>
  <c r="K115"/>
  <c r="K49"/>
  <c r="K95"/>
  <c r="K143"/>
  <c r="K72"/>
  <c r="K135"/>
  <c r="K4"/>
  <c r="K14"/>
  <c r="K52"/>
  <c r="K107"/>
  <c r="K41"/>
  <c r="K83"/>
  <c r="K134"/>
  <c r="K63"/>
  <c r="K119"/>
  <c r="K142"/>
  <c r="K27"/>
  <c r="K32"/>
  <c r="K141"/>
  <c r="K74"/>
  <c r="K132"/>
  <c r="K92"/>
  <c r="K55"/>
  <c r="K133"/>
  <c r="K98"/>
  <c r="K65"/>
  <c r="K71"/>
  <c r="K18"/>
  <c r="K126"/>
  <c r="K33"/>
  <c r="K125"/>
  <c r="K19"/>
  <c r="K106"/>
  <c r="K36"/>
  <c r="K54"/>
  <c r="K7"/>
  <c r="K81"/>
  <c r="K16"/>
  <c r="J3"/>
  <c r="J148" s="1"/>
  <c r="K124"/>
  <c r="K90"/>
  <c r="K57"/>
  <c r="K25"/>
  <c r="K108"/>
  <c r="K58"/>
  <c r="K6"/>
  <c r="K117"/>
  <c r="K84"/>
  <c r="K47"/>
  <c r="K85"/>
  <c r="K20"/>
  <c r="K121"/>
  <c r="K38"/>
  <c r="K131"/>
  <c r="K64"/>
  <c r="K136"/>
  <c r="K120"/>
  <c r="K102"/>
  <c r="K86"/>
  <c r="K70"/>
  <c r="K53"/>
  <c r="K37"/>
  <c r="K21"/>
  <c r="K5"/>
  <c r="K99"/>
  <c r="K75"/>
  <c r="K50"/>
  <c r="K22"/>
  <c r="K10"/>
  <c r="K139"/>
  <c r="K122"/>
  <c r="K105"/>
  <c r="K88"/>
  <c r="K67"/>
  <c r="K51"/>
  <c r="K35"/>
  <c r="K11"/>
  <c r="K127"/>
  <c r="K93"/>
  <c r="K60"/>
  <c r="K28"/>
  <c r="K146"/>
  <c r="K129"/>
  <c r="K91"/>
  <c r="K46"/>
  <c r="K76"/>
  <c r="K144"/>
  <c r="K101"/>
  <c r="K73"/>
  <c r="K56"/>
  <c r="K8"/>
  <c r="K145"/>
  <c r="K128"/>
  <c r="K111"/>
  <c r="K94"/>
  <c r="K78"/>
  <c r="K61"/>
  <c r="K45"/>
  <c r="K29"/>
  <c r="K13"/>
  <c r="K116"/>
  <c r="K87"/>
  <c r="K62"/>
  <c r="K34"/>
  <c r="K147"/>
  <c r="K130"/>
  <c r="K113"/>
  <c r="K96"/>
  <c r="K80"/>
  <c r="K59"/>
  <c r="K43"/>
  <c r="K23"/>
  <c r="K140"/>
  <c r="K114"/>
  <c r="K77"/>
  <c r="K40"/>
  <c r="K12"/>
  <c r="K137"/>
  <c r="K112"/>
  <c r="K66"/>
  <c r="K30"/>
  <c r="K15"/>
  <c r="K123"/>
  <c r="K89"/>
  <c r="K44"/>
  <c r="K24"/>
  <c r="I148"/>
  <c r="S3" l="1"/>
  <c r="Q89"/>
  <c r="R89" s="1"/>
  <c r="Q23"/>
  <c r="R23" s="1"/>
  <c r="Q13"/>
  <c r="R13" s="1"/>
  <c r="Q145"/>
  <c r="R145" s="1"/>
  <c r="Q91"/>
  <c r="R91" s="1"/>
  <c r="Q105"/>
  <c r="R105" s="1"/>
  <c r="Q70"/>
  <c r="R70" s="1"/>
  <c r="Q121"/>
  <c r="R121" s="1"/>
  <c r="Q108"/>
  <c r="R108" s="1"/>
  <c r="Q7"/>
  <c r="R7" s="1"/>
  <c r="Q133"/>
  <c r="R133" s="1"/>
  <c r="Q142"/>
  <c r="R142" s="1"/>
  <c r="Q143"/>
  <c r="R143" s="1"/>
  <c r="Q100"/>
  <c r="R100" s="1"/>
  <c r="Q44"/>
  <c r="R44" s="1"/>
  <c r="Q30"/>
  <c r="R30" s="1"/>
  <c r="Q140"/>
  <c r="R140" s="1"/>
  <c r="Q80"/>
  <c r="R80" s="1"/>
  <c r="Q116"/>
  <c r="R116" s="1"/>
  <c r="Q61"/>
  <c r="R61" s="1"/>
  <c r="Q73"/>
  <c r="R73" s="1"/>
  <c r="Q28"/>
  <c r="R28" s="1"/>
  <c r="Q11"/>
  <c r="R11" s="1"/>
  <c r="Q10"/>
  <c r="R10" s="1"/>
  <c r="Q53"/>
  <c r="R53" s="1"/>
  <c r="Q38"/>
  <c r="R38" s="1"/>
  <c r="Q47"/>
  <c r="R47" s="1"/>
  <c r="Q58"/>
  <c r="R58" s="1"/>
  <c r="Q90"/>
  <c r="R90" s="1"/>
  <c r="Q106"/>
  <c r="R106" s="1"/>
  <c r="Q126"/>
  <c r="R126" s="1"/>
  <c r="Q98"/>
  <c r="R98" s="1"/>
  <c r="Q132"/>
  <c r="R132" s="1"/>
  <c r="Q27"/>
  <c r="R27" s="1"/>
  <c r="Q134"/>
  <c r="R134" s="1"/>
  <c r="Q52"/>
  <c r="R52" s="1"/>
  <c r="Q72"/>
  <c r="R72" s="1"/>
  <c r="Q115"/>
  <c r="R115" s="1"/>
  <c r="Q31"/>
  <c r="R31" s="1"/>
  <c r="Q103"/>
  <c r="R103" s="1"/>
  <c r="Q68"/>
  <c r="R68" s="1"/>
  <c r="Q24"/>
  <c r="R24" s="1"/>
  <c r="Q15"/>
  <c r="R15" s="1"/>
  <c r="Q137"/>
  <c r="R137" s="1"/>
  <c r="Q114"/>
  <c r="R114" s="1"/>
  <c r="Q59"/>
  <c r="R59" s="1"/>
  <c r="Q130"/>
  <c r="R130" s="1"/>
  <c r="Q87"/>
  <c r="R87" s="1"/>
  <c r="Q45"/>
  <c r="R45" s="1"/>
  <c r="Q111"/>
  <c r="R111" s="1"/>
  <c r="Q56"/>
  <c r="R56" s="1"/>
  <c r="Q76"/>
  <c r="R76" s="1"/>
  <c r="Q146"/>
  <c r="R146" s="1"/>
  <c r="Q127"/>
  <c r="R127" s="1"/>
  <c r="Q67"/>
  <c r="R67" s="1"/>
  <c r="Q139"/>
  <c r="R139" s="1"/>
  <c r="Q75"/>
  <c r="R75" s="1"/>
  <c r="Q37"/>
  <c r="R37" s="1"/>
  <c r="Q131"/>
  <c r="R131" s="1"/>
  <c r="Q85"/>
  <c r="R85" s="1"/>
  <c r="Q6"/>
  <c r="R6" s="1"/>
  <c r="Q57"/>
  <c r="R57" s="1"/>
  <c r="Q16"/>
  <c r="R16" s="1"/>
  <c r="Q36"/>
  <c r="R36" s="1"/>
  <c r="Q33"/>
  <c r="R33" s="1"/>
  <c r="Q65"/>
  <c r="R65" s="1"/>
  <c r="Q92"/>
  <c r="R92" s="1"/>
  <c r="Q32"/>
  <c r="R32" s="1"/>
  <c r="Q63"/>
  <c r="R63" s="1"/>
  <c r="Q107"/>
  <c r="R107" s="1"/>
  <c r="Q135"/>
  <c r="R135" s="1"/>
  <c r="Q48"/>
  <c r="R48" s="1"/>
  <c r="Q9"/>
  <c r="R9" s="1"/>
  <c r="Q82"/>
  <c r="R82" s="1"/>
  <c r="Q110"/>
  <c r="R110" s="1"/>
  <c r="Q123"/>
  <c r="R123" s="1"/>
  <c r="Q112"/>
  <c r="R112" s="1"/>
  <c r="Q77"/>
  <c r="R77" s="1"/>
  <c r="Q43"/>
  <c r="R43" s="1"/>
  <c r="Q113"/>
  <c r="R113" s="1"/>
  <c r="Q62"/>
  <c r="R62" s="1"/>
  <c r="Q29"/>
  <c r="R29" s="1"/>
  <c r="Q94"/>
  <c r="R94" s="1"/>
  <c r="Q8"/>
  <c r="R8" s="1"/>
  <c r="Q144"/>
  <c r="R144" s="1"/>
  <c r="Q129"/>
  <c r="R129" s="1"/>
  <c r="Q93"/>
  <c r="R93" s="1"/>
  <c r="Q51"/>
  <c r="R51" s="1"/>
  <c r="Q122"/>
  <c r="R122" s="1"/>
  <c r="Q50"/>
  <c r="R50" s="1"/>
  <c r="Q21"/>
  <c r="R21" s="1"/>
  <c r="Q86"/>
  <c r="R86" s="1"/>
  <c r="Q64"/>
  <c r="R64" s="1"/>
  <c r="Q20"/>
  <c r="R20" s="1"/>
  <c r="Q117"/>
  <c r="R117" s="1"/>
  <c r="Q25"/>
  <c r="R25" s="1"/>
  <c r="Q54"/>
  <c r="R54" s="1"/>
  <c r="Q125"/>
  <c r="R125" s="1"/>
  <c r="Q71"/>
  <c r="R71" s="1"/>
  <c r="Q55"/>
  <c r="R55" s="1"/>
  <c r="Q141"/>
  <c r="R141" s="1"/>
  <c r="Q119"/>
  <c r="R119" s="1"/>
  <c r="Q41"/>
  <c r="R41" s="1"/>
  <c r="Q4"/>
  <c r="R4" s="1"/>
  <c r="Q95"/>
  <c r="R95" s="1"/>
  <c r="Q79"/>
  <c r="R79" s="1"/>
  <c r="Q26"/>
  <c r="R26" s="1"/>
  <c r="Q39"/>
  <c r="R39" s="1"/>
  <c r="Q109"/>
  <c r="R109" s="1"/>
  <c r="Q96"/>
  <c r="R96" s="1"/>
  <c r="Q101"/>
  <c r="R101" s="1"/>
  <c r="Q5"/>
  <c r="R5" s="1"/>
  <c r="Q84"/>
  <c r="R84" s="1"/>
  <c r="Q18"/>
  <c r="R18" s="1"/>
  <c r="Q83"/>
  <c r="R83" s="1"/>
  <c r="Q97"/>
  <c r="R97" s="1"/>
  <c r="Q42"/>
  <c r="R42" s="1"/>
  <c r="Q66"/>
  <c r="R66" s="1"/>
  <c r="Q35"/>
  <c r="R35" s="1"/>
  <c r="Q40"/>
  <c r="R40" s="1"/>
  <c r="Q34"/>
  <c r="R34" s="1"/>
  <c r="Q78"/>
  <c r="R78" s="1"/>
  <c r="Q60"/>
  <c r="R60" s="1"/>
  <c r="Q22"/>
  <c r="R22" s="1"/>
  <c r="Q136"/>
  <c r="R136" s="1"/>
  <c r="Q124"/>
  <c r="R124" s="1"/>
  <c r="Q19"/>
  <c r="R19" s="1"/>
  <c r="Q74"/>
  <c r="R74" s="1"/>
  <c r="Q14"/>
  <c r="R14" s="1"/>
  <c r="Q17"/>
  <c r="R17" s="1"/>
  <c r="Q12"/>
  <c r="R12" s="1"/>
  <c r="Q147"/>
  <c r="R147" s="1"/>
  <c r="Q128"/>
  <c r="R128" s="1"/>
  <c r="Q46"/>
  <c r="R46" s="1"/>
  <c r="Q88"/>
  <c r="R88" s="1"/>
  <c r="Q99"/>
  <c r="R99" s="1"/>
  <c r="Q120"/>
  <c r="R120" s="1"/>
  <c r="Q81"/>
  <c r="R81" s="1"/>
  <c r="Q102"/>
  <c r="R102" s="1"/>
  <c r="Q49"/>
  <c r="R49" s="1"/>
  <c r="K148"/>
  <c r="S117" l="1"/>
  <c r="S72"/>
  <c r="S88"/>
  <c r="S112"/>
  <c r="S11"/>
  <c r="S143"/>
  <c r="S35"/>
  <c r="S144"/>
  <c r="S135"/>
  <c r="S6"/>
  <c r="S73"/>
  <c r="S128"/>
  <c r="S19"/>
  <c r="S41"/>
  <c r="S63"/>
  <c r="S67"/>
  <c r="S114"/>
  <c r="S42"/>
  <c r="S101"/>
  <c r="S141"/>
  <c r="S146"/>
  <c r="S31"/>
  <c r="S90"/>
  <c r="S91"/>
  <c r="S70"/>
  <c r="S136"/>
  <c r="S109"/>
  <c r="S64"/>
  <c r="S43"/>
  <c r="S16"/>
  <c r="S130"/>
  <c r="S126"/>
  <c r="S44"/>
  <c r="S93"/>
  <c r="R148"/>
  <c r="S26"/>
  <c r="S71"/>
  <c r="S21"/>
  <c r="S94"/>
  <c r="S110"/>
  <c r="S92"/>
  <c r="S131"/>
  <c r="S56"/>
  <c r="S15"/>
  <c r="S134"/>
  <c r="S47"/>
  <c r="S116"/>
  <c r="S133"/>
  <c r="S13"/>
  <c r="S102"/>
  <c r="S12"/>
  <c r="S60"/>
  <c r="S83"/>
  <c r="S120"/>
  <c r="S14"/>
  <c r="S34"/>
  <c r="S84"/>
  <c r="S95"/>
  <c r="S54"/>
  <c r="S122"/>
  <c r="S62"/>
  <c r="S9"/>
  <c r="S33"/>
  <c r="S75"/>
  <c r="S45"/>
  <c r="S68"/>
  <c r="S132"/>
  <c r="S53"/>
  <c r="S140"/>
  <c r="S108"/>
  <c r="S89"/>
  <c r="S97"/>
  <c r="S5"/>
  <c r="S96"/>
  <c r="S39"/>
  <c r="S4"/>
  <c r="S119"/>
  <c r="S55"/>
  <c r="S25"/>
  <c r="S20"/>
  <c r="S50"/>
  <c r="S51"/>
  <c r="S129"/>
  <c r="S8"/>
  <c r="S113"/>
  <c r="S77"/>
  <c r="S123"/>
  <c r="S82"/>
  <c r="S107"/>
  <c r="S32"/>
  <c r="S36"/>
  <c r="S139"/>
  <c r="S49"/>
  <c r="S81"/>
  <c r="S99"/>
  <c r="S46"/>
  <c r="S147"/>
  <c r="S17"/>
  <c r="S74"/>
  <c r="S124"/>
  <c r="S22"/>
  <c r="S78"/>
  <c r="S40"/>
  <c r="S66"/>
  <c r="Q148"/>
  <c r="S18"/>
  <c r="S79"/>
  <c r="S125"/>
  <c r="S86"/>
  <c r="S29"/>
  <c r="S48"/>
  <c r="S65"/>
  <c r="S57"/>
  <c r="S85"/>
  <c r="S37"/>
  <c r="S127"/>
  <c r="S76"/>
  <c r="S111"/>
  <c r="S87"/>
  <c r="S59"/>
  <c r="S137"/>
  <c r="S24"/>
  <c r="S103"/>
  <c r="S115"/>
  <c r="S52"/>
  <c r="S27"/>
  <c r="S98"/>
  <c r="S106"/>
  <c r="S58"/>
  <c r="S38"/>
  <c r="S10"/>
  <c r="S28"/>
  <c r="S61"/>
  <c r="S80"/>
  <c r="S30"/>
  <c r="S100"/>
  <c r="S142"/>
  <c r="S7"/>
  <c r="S121"/>
  <c r="S105"/>
  <c r="S145"/>
  <c r="S23"/>
  <c r="S148" l="1"/>
</calcChain>
</file>

<file path=xl/sharedStrings.xml><?xml version="1.0" encoding="utf-8"?>
<sst xmlns="http://schemas.openxmlformats.org/spreadsheetml/2006/main" count="2380" uniqueCount="1097">
  <si>
    <t>Registrar ID</t>
  </si>
  <si>
    <t>Registrar Name</t>
  </si>
  <si>
    <t>Aadhaar Generated</t>
  </si>
  <si>
    <t>000</t>
  </si>
  <si>
    <t>UIDAI-Registrar</t>
  </si>
  <si>
    <t>101</t>
  </si>
  <si>
    <t>Jammu and Kashmir Bank</t>
  </si>
  <si>
    <t>102</t>
  </si>
  <si>
    <t>Govt of Himachal Pradesh</t>
  </si>
  <si>
    <t>103</t>
  </si>
  <si>
    <t>FCS Govt of Punjab</t>
  </si>
  <si>
    <t>105</t>
  </si>
  <si>
    <t>Govt. of Uttarkhand</t>
  </si>
  <si>
    <t>106</t>
  </si>
  <si>
    <t>FCR Govt of Haryana</t>
  </si>
  <si>
    <t>108</t>
  </si>
  <si>
    <t>Dept of ITC Govt of Rajasthan</t>
  </si>
  <si>
    <t>111</t>
  </si>
  <si>
    <t>Govt of Sikkim - Dept of Econo</t>
  </si>
  <si>
    <t>116</t>
  </si>
  <si>
    <t>RDD Govt of Tripura</t>
  </si>
  <si>
    <t>118</t>
  </si>
  <si>
    <t>General Admn. Department, Govt of Assam</t>
  </si>
  <si>
    <t>124</t>
  </si>
  <si>
    <t>Govt of Gujarat</t>
  </si>
  <si>
    <t>125</t>
  </si>
  <si>
    <t>UT Of Daman and Diu</t>
  </si>
  <si>
    <t>126</t>
  </si>
  <si>
    <t>UT Govt. Of Dadra &amp; Nagar Haveli</t>
  </si>
  <si>
    <t>127</t>
  </si>
  <si>
    <t>Govt of Maharashtra</t>
  </si>
  <si>
    <t>129</t>
  </si>
  <si>
    <t xml:space="preserve">Govt of Karnataka </t>
  </si>
  <si>
    <t>130</t>
  </si>
  <si>
    <t>Govt of Goa</t>
  </si>
  <si>
    <t>132</t>
  </si>
  <si>
    <t>Govt of Kerala</t>
  </si>
  <si>
    <t>134</t>
  </si>
  <si>
    <t>UT of Puducherry</t>
  </si>
  <si>
    <t>135</t>
  </si>
  <si>
    <t>Civil Supplies - A&amp;N Islands</t>
  </si>
  <si>
    <t>138</t>
  </si>
  <si>
    <t>Govt of UT of Chandigarh</t>
  </si>
  <si>
    <t>141</t>
  </si>
  <si>
    <t>Secretery IT,J&amp;K</t>
  </si>
  <si>
    <t>143</t>
  </si>
  <si>
    <t xml:space="preserve">Odisha Computer Application Center </t>
  </si>
  <si>
    <t>145</t>
  </si>
  <si>
    <t>DEPUTY COMMISSIONER TAWANG</t>
  </si>
  <si>
    <t>146</t>
  </si>
  <si>
    <t>DC West Kameng</t>
  </si>
  <si>
    <t>147</t>
  </si>
  <si>
    <t>DC East Kameng</t>
  </si>
  <si>
    <t>148</t>
  </si>
  <si>
    <t>DC PAPUMPARE</t>
  </si>
  <si>
    <t>149</t>
  </si>
  <si>
    <t>DC ITANAGAR CAPITAL COMPLEX</t>
  </si>
  <si>
    <t>150</t>
  </si>
  <si>
    <t>DC LOWER SUBANSIRI</t>
  </si>
  <si>
    <t>151</t>
  </si>
  <si>
    <t>D.C. KURUNG KUMEY</t>
  </si>
  <si>
    <t>152</t>
  </si>
  <si>
    <t>DEPUTY COMMISSIONER KRA DAADI</t>
  </si>
  <si>
    <t>153</t>
  </si>
  <si>
    <t>DC Upper Subansiri</t>
  </si>
  <si>
    <t>154</t>
  </si>
  <si>
    <t>DC Aalo</t>
  </si>
  <si>
    <t>155</t>
  </si>
  <si>
    <t>DC Siang</t>
  </si>
  <si>
    <t>156</t>
  </si>
  <si>
    <t>DC East Siang</t>
  </si>
  <si>
    <t>157</t>
  </si>
  <si>
    <t>DC Upper Siang District</t>
  </si>
  <si>
    <t>158</t>
  </si>
  <si>
    <t>DC Dibang Valley</t>
  </si>
  <si>
    <t>159</t>
  </si>
  <si>
    <t>DC Lower Dibang</t>
  </si>
  <si>
    <t>160</t>
  </si>
  <si>
    <t>DC LOHIT</t>
  </si>
  <si>
    <t>161</t>
  </si>
  <si>
    <t>Deputy Commissioner, Anjaw</t>
  </si>
  <si>
    <t>162</t>
  </si>
  <si>
    <t>DC NAMSAI</t>
  </si>
  <si>
    <t>163</t>
  </si>
  <si>
    <t>DEPUTY COMMISSIONER CHANGLANG</t>
  </si>
  <si>
    <t>164</t>
  </si>
  <si>
    <t>DC  Tirap District</t>
  </si>
  <si>
    <t>165</t>
  </si>
  <si>
    <t>DC Longding</t>
  </si>
  <si>
    <t>166</t>
  </si>
  <si>
    <t>DC South East</t>
  </si>
  <si>
    <t>167</t>
  </si>
  <si>
    <t>DY. COMMISSIONER SHAHDARA</t>
  </si>
  <si>
    <t>169</t>
  </si>
  <si>
    <t>Rural Development Department Bihar-1</t>
  </si>
  <si>
    <t>206</t>
  </si>
  <si>
    <t>CSC e-Governance Services India Limited</t>
  </si>
  <si>
    <t>208</t>
  </si>
  <si>
    <t>Tamil Nadu eGovernance Agency</t>
  </si>
  <si>
    <t>212</t>
  </si>
  <si>
    <t>Commissioner Nagaland</t>
  </si>
  <si>
    <t>213</t>
  </si>
  <si>
    <t>Special Secretary Home</t>
  </si>
  <si>
    <t>214</t>
  </si>
  <si>
    <t>Govt. of Mizoram</t>
  </si>
  <si>
    <t>217</t>
  </si>
  <si>
    <t>DIT Lakshadweep</t>
  </si>
  <si>
    <t>218</t>
  </si>
  <si>
    <t>General Administration Department</t>
  </si>
  <si>
    <t>219</t>
  </si>
  <si>
    <t>Social Welfare Department, Govt of Mizoram</t>
  </si>
  <si>
    <t>604</t>
  </si>
  <si>
    <t>Corporation Bank</t>
  </si>
  <si>
    <t>608</t>
  </si>
  <si>
    <t>State Bank of India</t>
  </si>
  <si>
    <t>610</t>
  </si>
  <si>
    <t>Union Bank</t>
  </si>
  <si>
    <t>619</t>
  </si>
  <si>
    <t>Vijaya Bank</t>
  </si>
  <si>
    <t>620</t>
  </si>
  <si>
    <t>UCO BANK</t>
  </si>
  <si>
    <t>623</t>
  </si>
  <si>
    <t>Andhra Bank</t>
  </si>
  <si>
    <t>628</t>
  </si>
  <si>
    <t>KotakMahindra Bank</t>
  </si>
  <si>
    <t>629</t>
  </si>
  <si>
    <t>Lakshmi Vilas Bank</t>
  </si>
  <si>
    <t>630</t>
  </si>
  <si>
    <t>Bandhan Bank Ltd</t>
  </si>
  <si>
    <t>631</t>
  </si>
  <si>
    <t xml:space="preserve">Catholic Syrian Bank   </t>
  </si>
  <si>
    <t>632</t>
  </si>
  <si>
    <t xml:space="preserve">City Union Bank Limited        </t>
  </si>
  <si>
    <t>633</t>
  </si>
  <si>
    <t>DCB Bank</t>
  </si>
  <si>
    <t>634</t>
  </si>
  <si>
    <t>Federal Bank</t>
  </si>
  <si>
    <t>635</t>
  </si>
  <si>
    <t>HDFC Bank Limited</t>
  </si>
  <si>
    <t>636</t>
  </si>
  <si>
    <t>ICICI Bank Limited</t>
  </si>
  <si>
    <t>637</t>
  </si>
  <si>
    <t>IDFC BANK LIMITED</t>
  </si>
  <si>
    <t>638</t>
  </si>
  <si>
    <t>IndusInd Bank</t>
  </si>
  <si>
    <t>639</t>
  </si>
  <si>
    <t>Karnataka Bank</t>
  </si>
  <si>
    <t>640</t>
  </si>
  <si>
    <t xml:space="preserve">Karur Vysya Bank </t>
  </si>
  <si>
    <t>641</t>
  </si>
  <si>
    <t>The Nainital Bank Ltd</t>
  </si>
  <si>
    <t>642</t>
  </si>
  <si>
    <t>RBL Bank Limited</t>
  </si>
  <si>
    <t>643</t>
  </si>
  <si>
    <t>South Indian Bank</t>
  </si>
  <si>
    <t>644</t>
  </si>
  <si>
    <t>Tamil Nadu Mercantile Bank</t>
  </si>
  <si>
    <t>645</t>
  </si>
  <si>
    <t>Dhanlaxmi Bank</t>
  </si>
  <si>
    <t>646</t>
  </si>
  <si>
    <t>YES Bank Limited</t>
  </si>
  <si>
    <t>647</t>
  </si>
  <si>
    <t>Axis Bank Ltd</t>
  </si>
  <si>
    <t>648</t>
  </si>
  <si>
    <t>Bank of Baroda_New_648</t>
  </si>
  <si>
    <t>649</t>
  </si>
  <si>
    <t>Bank of India_New_649</t>
  </si>
  <si>
    <t>650</t>
  </si>
  <si>
    <t>Central Bank of India_New_650</t>
  </si>
  <si>
    <t>651</t>
  </si>
  <si>
    <t>Indian Bank_New_651</t>
  </si>
  <si>
    <t>652</t>
  </si>
  <si>
    <t>ORIENTAL BANK OF COMMERCE_NEW_652</t>
  </si>
  <si>
    <t>653</t>
  </si>
  <si>
    <t>Punjab National Bank_NEW_653</t>
  </si>
  <si>
    <t>654</t>
  </si>
  <si>
    <t>STATE BANK OF INDIA_New_654</t>
  </si>
  <si>
    <t>655</t>
  </si>
  <si>
    <t>United Bank Of India_New_655</t>
  </si>
  <si>
    <t>656</t>
  </si>
  <si>
    <t>Union Bank Of India_New_656</t>
  </si>
  <si>
    <t>657</t>
  </si>
  <si>
    <t>Canara Bank_New_657</t>
  </si>
  <si>
    <t>658</t>
  </si>
  <si>
    <t>Syndicate Bank_New_658</t>
  </si>
  <si>
    <t>659</t>
  </si>
  <si>
    <t>INDIAN OVERSEAS BANK_NEW_659</t>
  </si>
  <si>
    <t>660</t>
  </si>
  <si>
    <t>Punjab &amp; Sind Bank_New_660</t>
  </si>
  <si>
    <t>661</t>
  </si>
  <si>
    <t>ALLAHABAD BANK_NEW_661</t>
  </si>
  <si>
    <t>662</t>
  </si>
  <si>
    <t>BANK OF MAHARASHTRA_NEW_662</t>
  </si>
  <si>
    <t>664</t>
  </si>
  <si>
    <t>Dena Bank_New_664</t>
  </si>
  <si>
    <t>667</t>
  </si>
  <si>
    <t>IDBI Bank Ltd_New_667</t>
  </si>
  <si>
    <t>670</t>
  </si>
  <si>
    <t>BARODA UTTAR PRADESH GRAMIN BANK</t>
  </si>
  <si>
    <t>671</t>
  </si>
  <si>
    <t>Baroda Rajasthan Kshetriya Gramin Bank</t>
  </si>
  <si>
    <t>696</t>
  </si>
  <si>
    <t>Ujjivan Small Finance Bank</t>
  </si>
  <si>
    <t>804</t>
  </si>
  <si>
    <t>Indiapost</t>
  </si>
  <si>
    <t>805</t>
  </si>
  <si>
    <t>Delhi-NW DC</t>
  </si>
  <si>
    <t>806</t>
  </si>
  <si>
    <t>Delhi SW DC</t>
  </si>
  <si>
    <t>807</t>
  </si>
  <si>
    <t>Delhi - North DC</t>
  </si>
  <si>
    <t>808</t>
  </si>
  <si>
    <t>Delhi - Central DC</t>
  </si>
  <si>
    <t>812</t>
  </si>
  <si>
    <t>Delhi - NE DC</t>
  </si>
  <si>
    <t>813</t>
  </si>
  <si>
    <t>Delhi - East DC</t>
  </si>
  <si>
    <t>814</t>
  </si>
  <si>
    <t>NSDL e-Governance Infrastructure Limited</t>
  </si>
  <si>
    <t>815</t>
  </si>
  <si>
    <t>Department of Information Technology Govt of Jharkhand</t>
  </si>
  <si>
    <t>816</t>
  </si>
  <si>
    <t>Information Technology &amp; Communication Department</t>
  </si>
  <si>
    <t>818</t>
  </si>
  <si>
    <t>Information Technology Electronics and Communication Department, Govt of Telangana</t>
  </si>
  <si>
    <t>820</t>
  </si>
  <si>
    <t xml:space="preserve">Madhya Pradesh State Electronics Development Corporation Ltd.  </t>
  </si>
  <si>
    <t>821</t>
  </si>
  <si>
    <t>Atalji Janasnehi Directorate, Government of Karnataka</t>
  </si>
  <si>
    <t>826</t>
  </si>
  <si>
    <t>Directorate of Social welfare, A&amp;N Islands</t>
  </si>
  <si>
    <t>830</t>
  </si>
  <si>
    <t>Social Welfare Deptt.,Govt of Bihar</t>
  </si>
  <si>
    <t>833</t>
  </si>
  <si>
    <t>Director School Education UT Chandigarh</t>
  </si>
  <si>
    <t>840</t>
  </si>
  <si>
    <t>Women &amp; Child Development, Govt. of Gujarat</t>
  </si>
  <si>
    <t>841</t>
  </si>
  <si>
    <t>Education Department, Govt. of Gujarat</t>
  </si>
  <si>
    <t>842</t>
  </si>
  <si>
    <t>Department of WCD, Haryana</t>
  </si>
  <si>
    <t>843</t>
  </si>
  <si>
    <t>Directorate of Secondary Education, Haryana</t>
  </si>
  <si>
    <t>844</t>
  </si>
  <si>
    <t>Directorate of Woman and Child Development, Government of Himachal Pradesh</t>
  </si>
  <si>
    <t>846</t>
  </si>
  <si>
    <t>Women and Child Development Govt. of Jharkhand</t>
  </si>
  <si>
    <t>852</t>
  </si>
  <si>
    <t>WCD Govt. of MP</t>
  </si>
  <si>
    <t>854</t>
  </si>
  <si>
    <t>Women &amp; Child  Devlopment, Maharashtra</t>
  </si>
  <si>
    <t>856</t>
  </si>
  <si>
    <t>wcddelhi</t>
  </si>
  <si>
    <t>862</t>
  </si>
  <si>
    <t>WCD, Govt. of Rajasthan</t>
  </si>
  <si>
    <t>867</t>
  </si>
  <si>
    <t>Deptt. Of School Education, Serva Shiksha Abhiyan,Govt. Of Telangana</t>
  </si>
  <si>
    <t>868</t>
  </si>
  <si>
    <t>Directorate of Social Welfare &amp; Social Education, Govt. of Tripura</t>
  </si>
  <si>
    <t>871</t>
  </si>
  <si>
    <t>School Education &amp; Sports, UP</t>
  </si>
  <si>
    <t>873</t>
  </si>
  <si>
    <t>School Education Department Uttarakhand</t>
  </si>
  <si>
    <t>951</t>
  </si>
  <si>
    <t>U.P. Development Systems Corporation Ltd</t>
  </si>
  <si>
    <t>952</t>
  </si>
  <si>
    <t>Director General Health Services,Health Deptt, Haryana</t>
  </si>
  <si>
    <t>953</t>
  </si>
  <si>
    <t>U P Electronics Corporation Limited</t>
  </si>
  <si>
    <t>955</t>
  </si>
  <si>
    <t>Director Health and Family Welfare, UT</t>
  </si>
  <si>
    <t>956</t>
  </si>
  <si>
    <t>Directorate of Health Services, A&amp;N Islands</t>
  </si>
  <si>
    <t>957</t>
  </si>
  <si>
    <t>Directorate of Public Health and Family Welfare, Govt of Andhra Pradesh</t>
  </si>
  <si>
    <t>964</t>
  </si>
  <si>
    <t xml:space="preserve"> Chief Registrar Births &amp; Deaths -cum-Director Health Services </t>
  </si>
  <si>
    <t>983</t>
  </si>
  <si>
    <t>BSNL Maharashtra Circle</t>
  </si>
  <si>
    <t>984</t>
  </si>
  <si>
    <t>State Project Director SSA J&amp;K</t>
  </si>
  <si>
    <t>985</t>
  </si>
  <si>
    <t>State Mission Director ICDS Social Welfare Department JK</t>
  </si>
  <si>
    <t>986</t>
  </si>
  <si>
    <t>Electronics &amp; Information Technology E&amp;IT Department Government of Chhattisgarh GoCG</t>
  </si>
  <si>
    <t>989</t>
  </si>
  <si>
    <t>Integrated Child Development Services , Government of Tamil Nadu</t>
  </si>
  <si>
    <t>Grand Total</t>
  </si>
  <si>
    <t>EA_Code</t>
  </si>
  <si>
    <t>EA Name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</si>
  <si>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</si>
  <si>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</si>
  <si>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</si>
  <si>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</si>
  <si>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</si>
  <si>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</si>
  <si>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</si>
  <si>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</si>
  <si>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</si>
  <si>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</si>
  <si>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</si>
  <si>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</si>
  <si>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</si>
  <si>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</si>
  <si>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</si>
  <si>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</si>
  <si>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</si>
  <si>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</si>
  <si>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0011</t>
  </si>
  <si>
    <t>UIDAI Camp Office Patna</t>
  </si>
  <si>
    <t>0101</t>
  </si>
  <si>
    <t>J &amp; K Bank</t>
  </si>
  <si>
    <t>0102</t>
  </si>
  <si>
    <t>Department of IT, Govt. of HP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</si>
  <si>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</si>
  <si>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</si>
  <si>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</si>
  <si>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</si>
  <si>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2309</t>
  </si>
  <si>
    <t>Punjab State e- Governance Society</t>
  </si>
  <si>
    <t>0105</t>
  </si>
  <si>
    <t>Department of Information Technology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</si>
  <si>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</si>
  <si>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</si>
  <si>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</si>
  <si>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</si>
  <si>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</si>
  <si>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</si>
  <si>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</si>
  <si>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</si>
  <si>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</si>
  <si>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</si>
  <si>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</si>
  <si>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</si>
  <si>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</si>
  <si>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</si>
  <si>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</si>
  <si>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</si>
  <si>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</si>
  <si>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</si>
  <si>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</si>
  <si>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</si>
  <si>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</si>
  <si>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</si>
  <si>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</si>
  <si>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</si>
  <si>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</si>
  <si>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</si>
  <si>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</si>
  <si>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</si>
  <si>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</si>
  <si>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</si>
  <si>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</si>
  <si>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</si>
  <si>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</si>
  <si>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</si>
  <si>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</si>
  <si>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</si>
  <si>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</si>
  <si>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</si>
  <si>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</si>
  <si>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</si>
  <si>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</si>
  <si>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</si>
  <si>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2091</t>
  </si>
  <si>
    <t>Rajcomp Info Services Ltd</t>
  </si>
  <si>
    <t>0111</t>
  </si>
  <si>
    <t>Department of Economics Statistics  Monitoring and Evaluation DESME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</si>
  <si>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</si>
  <si>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</si>
  <si>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</si>
  <si>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</si>
  <si>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</si>
  <si>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</si>
  <si>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</si>
  <si>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</si>
  <si>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</si>
  <si>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</si>
  <si>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</si>
  <si>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</si>
  <si>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</si>
  <si>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</si>
  <si>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</si>
  <si>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</si>
  <si>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2773</t>
  </si>
  <si>
    <t>Deputy commissioner Tinsukia</t>
  </si>
  <si>
    <t>2774</t>
  </si>
  <si>
    <t>Deputy commissioner Dibrugarh</t>
  </si>
  <si>
    <t>2775</t>
  </si>
  <si>
    <t>Deputy commissioner Sivasagar</t>
  </si>
  <si>
    <t>2776</t>
  </si>
  <si>
    <t>Deputy Commissioner Charaideo</t>
  </si>
  <si>
    <t>2777</t>
  </si>
  <si>
    <t>Office of the Deputy Commissioner, Golaghat</t>
  </si>
  <si>
    <t>2778</t>
  </si>
  <si>
    <t>Deputy commissioner Jorhat</t>
  </si>
  <si>
    <t>2779</t>
  </si>
  <si>
    <t>Deputy Commissioner Majuli</t>
  </si>
  <si>
    <t>2780</t>
  </si>
  <si>
    <t>Deputy Commissioner ,Nagaon</t>
  </si>
  <si>
    <t>2781</t>
  </si>
  <si>
    <t>Office of the Deputy Commissioner , Hojai</t>
  </si>
  <si>
    <t>2782</t>
  </si>
  <si>
    <t>Deputy Commissioner Morigaon</t>
  </si>
  <si>
    <t>2783</t>
  </si>
  <si>
    <t>Deputy Commissioner Kamrup,Metro</t>
  </si>
  <si>
    <t>2784</t>
  </si>
  <si>
    <t>Office of the Deputy Commissioner , Kamrup</t>
  </si>
  <si>
    <t>2785</t>
  </si>
  <si>
    <t>Deputy Commissioner Nalbari</t>
  </si>
  <si>
    <t>2786</t>
  </si>
  <si>
    <t>Office of the Deputy Commissioner, Barpeta</t>
  </si>
  <si>
    <t>2787</t>
  </si>
  <si>
    <t>Deputy Commissioner Chirang</t>
  </si>
  <si>
    <t>2788</t>
  </si>
  <si>
    <t>Deputy Commissioner Baksa</t>
  </si>
  <si>
    <t>2789</t>
  </si>
  <si>
    <t>Deputy commissioner Kokrajhar</t>
  </si>
  <si>
    <t>2790</t>
  </si>
  <si>
    <t>Office of the Deputy Commissioner , Bongaigaon</t>
  </si>
  <si>
    <t>2791</t>
  </si>
  <si>
    <t>Deputy Commissioner Dhubri</t>
  </si>
  <si>
    <t>2792</t>
  </si>
  <si>
    <t>Deputy Commissioner South Salmara Mankachar</t>
  </si>
  <si>
    <t>2793</t>
  </si>
  <si>
    <t>Deputy commissioner Goalpara</t>
  </si>
  <si>
    <t>2794</t>
  </si>
  <si>
    <t>Deputy Commissioner Darrang</t>
  </si>
  <si>
    <t>2795</t>
  </si>
  <si>
    <t>Office of the Deputy Commissioner, Udalguri</t>
  </si>
  <si>
    <t>2796</t>
  </si>
  <si>
    <t>Office of the  Deputy Commissioner, Sonitpur</t>
  </si>
  <si>
    <t>2797</t>
  </si>
  <si>
    <t>Deputy Commissioner Biswanath</t>
  </si>
  <si>
    <t>2798</t>
  </si>
  <si>
    <t>Deputy commissioner, Lakhimpur</t>
  </si>
  <si>
    <t>2799</t>
  </si>
  <si>
    <t>DEPUTY COMMISSIONER DHEMAJI</t>
  </si>
  <si>
    <t>2800</t>
  </si>
  <si>
    <t>Office of the Deputy Commissioner Cachar</t>
  </si>
  <si>
    <t>2801</t>
  </si>
  <si>
    <t>Deputy Commissioner Karimganj</t>
  </si>
  <si>
    <t>2802</t>
  </si>
  <si>
    <t>Deputy Commissioner Hailakandi</t>
  </si>
  <si>
    <t>2803</t>
  </si>
  <si>
    <t>Deputy Commissioner Dima Hasao</t>
  </si>
  <si>
    <t>2804</t>
  </si>
  <si>
    <t>Deputy Commissioner ,Karbi Anglong</t>
  </si>
  <si>
    <t>2805</t>
  </si>
  <si>
    <t>Deputy Commissioner West Karbi Anglong</t>
  </si>
  <si>
    <t>0124</t>
  </si>
  <si>
    <t xml:space="preserve">Gujarat Social Infrastructure Development Society </t>
  </si>
  <si>
    <t>0125</t>
  </si>
  <si>
    <t>UT of Daman and Diu</t>
  </si>
  <si>
    <t>0126</t>
  </si>
  <si>
    <t>Administration of DNH</t>
  </si>
  <si>
    <t>2006</t>
  </si>
  <si>
    <t>Mahaonline Limited</t>
  </si>
  <si>
    <t>0129</t>
  </si>
  <si>
    <t>Centre for e-Governance, GOK</t>
  </si>
  <si>
    <t>2086</t>
  </si>
  <si>
    <t>EDCS GOK</t>
  </si>
  <si>
    <t>0130</t>
  </si>
  <si>
    <t>Directorate of Planning, Statistics &amp; Evaluation-Govt of Goa</t>
  </si>
  <si>
    <t>0838</t>
  </si>
  <si>
    <t>Directorate of Women &amp; Child Department, Govt Of Goa</t>
  </si>
  <si>
    <t>2076</t>
  </si>
  <si>
    <t>M/s. Goa Electronics Ltd</t>
  </si>
  <si>
    <t>2003</t>
  </si>
  <si>
    <t>Akshaya</t>
  </si>
  <si>
    <t>0134</t>
  </si>
  <si>
    <t>Planning and Research Department</t>
  </si>
  <si>
    <t>2820</t>
  </si>
  <si>
    <t>Director ,CS&amp;CA</t>
  </si>
  <si>
    <t>0138</t>
  </si>
  <si>
    <t>Department of IT, Chandigarh</t>
  </si>
  <si>
    <t>1239</t>
  </si>
  <si>
    <t>Chinar Construction Company Prime agency</t>
  </si>
  <si>
    <t>1355</t>
  </si>
  <si>
    <t>COMTECHINFO SOLUTIONS PVT.LTD</t>
  </si>
  <si>
    <t>0143</t>
  </si>
  <si>
    <t>Odisha Computer Appliation Centre</t>
  </si>
  <si>
    <t>1040</t>
  </si>
  <si>
    <t>Computer LAB</t>
  </si>
  <si>
    <t>1092</t>
  </si>
  <si>
    <t>India Computer Technology</t>
  </si>
  <si>
    <t>1178</t>
  </si>
  <si>
    <t>SREI INFRASTRUCTURE FINANCES L</t>
  </si>
  <si>
    <t>2543</t>
  </si>
  <si>
    <t>CIRCLE OFFICER TAWANG</t>
  </si>
  <si>
    <t>2314</t>
  </si>
  <si>
    <t>Deputy Director of School Education</t>
  </si>
  <si>
    <t>2465</t>
  </si>
  <si>
    <t>DEPUTY DIRECTOR OF SCHOOL EDUCATION SEPPA</t>
  </si>
  <si>
    <t>2289</t>
  </si>
  <si>
    <t>Circle Officer Toru</t>
  </si>
  <si>
    <t>2283</t>
  </si>
  <si>
    <t>Extra Assistant Commissioner Itanagar</t>
  </si>
  <si>
    <t>2284</t>
  </si>
  <si>
    <t>Extra Assistant Commissioner Naharlagun</t>
  </si>
  <si>
    <t>2560</t>
  </si>
  <si>
    <t>ADC ZIRO SADAR</t>
  </si>
  <si>
    <t>2507</t>
  </si>
  <si>
    <t>CO, SARLI</t>
  </si>
  <si>
    <t>2497</t>
  </si>
  <si>
    <t>Office of the CO Palin</t>
  </si>
  <si>
    <t>2441</t>
  </si>
  <si>
    <t>DDSE Daporijo</t>
  </si>
  <si>
    <t>2394</t>
  </si>
  <si>
    <t>DC office Aalo</t>
  </si>
  <si>
    <t>2492</t>
  </si>
  <si>
    <t>CO PANGIN</t>
  </si>
  <si>
    <t>2348</t>
  </si>
  <si>
    <t>DDSE Pasighat</t>
  </si>
  <si>
    <t>2382</t>
  </si>
  <si>
    <t>Extra Assistant Commissioner Yingkiong</t>
  </si>
  <si>
    <t>2365</t>
  </si>
  <si>
    <t>Deptt. Of Economics &amp; Statistics, Anini</t>
  </si>
  <si>
    <t>2272</t>
  </si>
  <si>
    <t>Circle Officer, Roing1</t>
  </si>
  <si>
    <t>2352</t>
  </si>
  <si>
    <t>DDSE Lohit</t>
  </si>
  <si>
    <t>2354</t>
  </si>
  <si>
    <t>CDPO Tezu ICDS</t>
  </si>
  <si>
    <t>2356</t>
  </si>
  <si>
    <t>DFCSO, Tezu</t>
  </si>
  <si>
    <t>2347</t>
  </si>
  <si>
    <t>DFCSO Anjaw</t>
  </si>
  <si>
    <t>2335</t>
  </si>
  <si>
    <t>EAC LEKANG</t>
  </si>
  <si>
    <t>2339</t>
  </si>
  <si>
    <t>DSO STAT NAMSAI</t>
  </si>
  <si>
    <t>2417</t>
  </si>
  <si>
    <t>2430</t>
  </si>
  <si>
    <t>ADDITIONAL DEPUTY COMMISSIONER  BORDUMSA</t>
  </si>
  <si>
    <t>2362</t>
  </si>
  <si>
    <t>Deptt Of Economics &amp; Statistics Tirap</t>
  </si>
  <si>
    <t>2376</t>
  </si>
  <si>
    <t>Deputy Commissioner, Longding</t>
  </si>
  <si>
    <t>0166</t>
  </si>
  <si>
    <t>D C South East</t>
  </si>
  <si>
    <t>0167</t>
  </si>
  <si>
    <t>DC SHAHDARA</t>
  </si>
  <si>
    <t>0169</t>
  </si>
  <si>
    <t>Rural Development Department, Bihar</t>
  </si>
  <si>
    <t>2189</t>
  </si>
  <si>
    <t>CSC SPV</t>
  </si>
  <si>
    <t>2706</t>
  </si>
  <si>
    <t>CSC e Gov</t>
  </si>
  <si>
    <t>2192</t>
  </si>
  <si>
    <t>Electronics Corporation of Tamil Nadu Limited</t>
  </si>
  <si>
    <t>2193</t>
  </si>
  <si>
    <t>TAMILNADU ARASU CABLE TV CORPORATION LTD</t>
  </si>
  <si>
    <t>2214</t>
  </si>
  <si>
    <t>DC Kohima</t>
  </si>
  <si>
    <t>2217</t>
  </si>
  <si>
    <t>SDO Dhansiripar</t>
  </si>
  <si>
    <t>2218</t>
  </si>
  <si>
    <t>ADC Medziphema</t>
  </si>
  <si>
    <t>2219</t>
  </si>
  <si>
    <t>DC Mokokchung</t>
  </si>
  <si>
    <t>2222</t>
  </si>
  <si>
    <t>ADC Meluri</t>
  </si>
  <si>
    <t>2223</t>
  </si>
  <si>
    <t>ADC Pfutsero</t>
  </si>
  <si>
    <t>2224</t>
  </si>
  <si>
    <t>DC Tuensang</t>
  </si>
  <si>
    <t>2226</t>
  </si>
  <si>
    <t>SDO Angjangyang</t>
  </si>
  <si>
    <t>2229</t>
  </si>
  <si>
    <t>DC Kiphire</t>
  </si>
  <si>
    <t>2231</t>
  </si>
  <si>
    <t>ADC Tizit</t>
  </si>
  <si>
    <t>2232</t>
  </si>
  <si>
    <t>ADC Aboi</t>
  </si>
  <si>
    <t>2234</t>
  </si>
  <si>
    <t>SDO C Chen</t>
  </si>
  <si>
    <t>2235</t>
  </si>
  <si>
    <t>DC Zunheboto</t>
  </si>
  <si>
    <t>2240</t>
  </si>
  <si>
    <t>DC Wokha</t>
  </si>
  <si>
    <t>2241</t>
  </si>
  <si>
    <t>SDO C Ralan</t>
  </si>
  <si>
    <t>2244</t>
  </si>
  <si>
    <t>DC Dimapur</t>
  </si>
  <si>
    <t>2249</t>
  </si>
  <si>
    <t>DC  Phek</t>
  </si>
  <si>
    <t>2250</t>
  </si>
  <si>
    <t>ADC Chozuba</t>
  </si>
  <si>
    <t>2256</t>
  </si>
  <si>
    <t>ADC Tamlu</t>
  </si>
  <si>
    <t>2257</t>
  </si>
  <si>
    <t>ADC Pungro</t>
  </si>
  <si>
    <t>2258</t>
  </si>
  <si>
    <t>DC Mon</t>
  </si>
  <si>
    <t>2259</t>
  </si>
  <si>
    <t>ADC Tobu</t>
  </si>
  <si>
    <t>2266</t>
  </si>
  <si>
    <t>DC Peren</t>
  </si>
  <si>
    <t>2267</t>
  </si>
  <si>
    <t>SDO C Jalukie</t>
  </si>
  <si>
    <t>2268</t>
  </si>
  <si>
    <t>ADC Bhandari</t>
  </si>
  <si>
    <t>0213</t>
  </si>
  <si>
    <t>Special Secretary Home,Govt. of Manipur</t>
  </si>
  <si>
    <t>2009</t>
  </si>
  <si>
    <t>Manipur Electronics Dev Corp</t>
  </si>
  <si>
    <t>2206</t>
  </si>
  <si>
    <t>Deputy Commissioner, Aizawl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</si>
  <si>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</si>
  <si>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</si>
  <si>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</si>
  <si>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</si>
  <si>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</si>
  <si>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</si>
  <si>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</si>
  <si>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</si>
  <si>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</si>
  <si>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</si>
  <si>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</si>
  <si>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</si>
  <si>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</si>
  <si>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</si>
  <si>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0217</t>
  </si>
  <si>
    <t>0218</t>
  </si>
  <si>
    <t>General Adminstration Department B</t>
  </si>
  <si>
    <t>1020</t>
  </si>
  <si>
    <t>AVVAS INFOTECH PVT  LTD</t>
  </si>
  <si>
    <t>2512</t>
  </si>
  <si>
    <t>Aizawl Urban CDPO</t>
  </si>
  <si>
    <t>0604</t>
  </si>
  <si>
    <t>CORPORATION BANK</t>
  </si>
  <si>
    <t>1416</t>
  </si>
  <si>
    <t>Utility Forms Pvt Ltd</t>
  </si>
  <si>
    <t>1171</t>
  </si>
  <si>
    <t>Smart Chip Limited</t>
  </si>
  <si>
    <t>0619</t>
  </si>
  <si>
    <t>0620</t>
  </si>
  <si>
    <t>2770</t>
  </si>
  <si>
    <t>Paschim Banga Gramin Bank</t>
  </si>
  <si>
    <t>2806</t>
  </si>
  <si>
    <t>Bihar Gramin Bank</t>
  </si>
  <si>
    <t>0623</t>
  </si>
  <si>
    <t>2739</t>
  </si>
  <si>
    <t xml:space="preserve">Chaitanya Godavari Grameen Bank </t>
  </si>
  <si>
    <t>0628</t>
  </si>
  <si>
    <t>Kotak Mahindra Bank</t>
  </si>
  <si>
    <t>0629</t>
  </si>
  <si>
    <t>0630</t>
  </si>
  <si>
    <t>0631</t>
  </si>
  <si>
    <t>CatholicSyrian Bank</t>
  </si>
  <si>
    <t>0632</t>
  </si>
  <si>
    <t xml:space="preserve">CityUnion Bank Limited  </t>
  </si>
  <si>
    <t>0633</t>
  </si>
  <si>
    <t>DCB Bank Ltd</t>
  </si>
  <si>
    <t>0634</t>
  </si>
  <si>
    <t>0635</t>
  </si>
  <si>
    <t>0636</t>
  </si>
  <si>
    <t>ICICI Bank Ltd</t>
  </si>
  <si>
    <t>0637</t>
  </si>
  <si>
    <t>0638</t>
  </si>
  <si>
    <t>IndusInd Bank Limited</t>
  </si>
  <si>
    <t>0639</t>
  </si>
  <si>
    <t>0640</t>
  </si>
  <si>
    <t xml:space="preserve">KarurVysya Bank  </t>
  </si>
  <si>
    <t>0641</t>
  </si>
  <si>
    <t>The Nainital Bank Limited</t>
  </si>
  <si>
    <t>0642</t>
  </si>
  <si>
    <t>0643</t>
  </si>
  <si>
    <t>0644</t>
  </si>
  <si>
    <t>0645</t>
  </si>
  <si>
    <t>0646</t>
  </si>
  <si>
    <t>0647</t>
  </si>
  <si>
    <t>0648</t>
  </si>
  <si>
    <t>Bank of Baroda</t>
  </si>
  <si>
    <t>2765</t>
  </si>
  <si>
    <t>BARODA GUJARAT GRAMIN BANK</t>
  </si>
  <si>
    <t>0649</t>
  </si>
  <si>
    <t>Bank of India</t>
  </si>
  <si>
    <t>2758</t>
  </si>
  <si>
    <t>Narmada Jhabua Gramin Bank</t>
  </si>
  <si>
    <t>2759</t>
  </si>
  <si>
    <t>Gramin Bank of Aryavart</t>
  </si>
  <si>
    <t>2760</t>
  </si>
  <si>
    <t>Jharkhand Gramin Bank</t>
  </si>
  <si>
    <t>2761</t>
  </si>
  <si>
    <t>Vidharbha Konkan Gramin Bank</t>
  </si>
  <si>
    <t>0650</t>
  </si>
  <si>
    <t>CENTRAL BANK OF INDIA</t>
  </si>
  <si>
    <t>2767</t>
  </si>
  <si>
    <t>Uttarbanga Kshetriya Gramin Bank</t>
  </si>
  <si>
    <t>2768</t>
  </si>
  <si>
    <t xml:space="preserve">Central Madhya Pradesh Gramin Bank </t>
  </si>
  <si>
    <t>2769</t>
  </si>
  <si>
    <t>Uttar Bihar Gramin Bank</t>
  </si>
  <si>
    <t>0651</t>
  </si>
  <si>
    <t>Indian Bank</t>
  </si>
  <si>
    <t>0652</t>
  </si>
  <si>
    <t>Oriental Bank of Commerce</t>
  </si>
  <si>
    <t>0653</t>
  </si>
  <si>
    <t>Punjab National Bank</t>
  </si>
  <si>
    <t>0654</t>
  </si>
  <si>
    <t>2740</t>
  </si>
  <si>
    <t>Andhra Pradesh Grameena Vikas Bank</t>
  </si>
  <si>
    <t>2741</t>
  </si>
  <si>
    <t>ARUNACHAL PRADESH RURAL BANK</t>
  </si>
  <si>
    <t>2742</t>
  </si>
  <si>
    <t>CHHATTISGARH RAJYA  GRAMIN BANK</t>
  </si>
  <si>
    <t>2744</t>
  </si>
  <si>
    <t>Kaveri Grameena Bank</t>
  </si>
  <si>
    <t>2745</t>
  </si>
  <si>
    <t>Langpi Dehangi Rural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</si>
  <si>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</si>
  <si>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</si>
  <si>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</si>
  <si>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</si>
  <si>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</si>
  <si>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</si>
  <si>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</si>
  <si>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</si>
  <si>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</si>
  <si>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</si>
  <si>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</si>
  <si>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</si>
  <si>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</si>
  <si>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</si>
  <si>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</si>
  <si>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</si>
  <si>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2757</t>
  </si>
  <si>
    <t>VANANCHAL GRAMIN BANK</t>
  </si>
  <si>
    <t>0655</t>
  </si>
  <si>
    <t>United Bank Of India</t>
  </si>
  <si>
    <t>2733</t>
  </si>
  <si>
    <t>Tripura Gramin Bank</t>
  </si>
  <si>
    <t>2734</t>
  </si>
  <si>
    <t>Bangiya Gramin Vikash Bank</t>
  </si>
  <si>
    <t>0656</t>
  </si>
  <si>
    <t>Union Bank Of INDIA</t>
  </si>
  <si>
    <t>2897</t>
  </si>
  <si>
    <t>KASHI GOMTI SAMYUT GRAMIN BANK</t>
  </si>
  <si>
    <t>0657</t>
  </si>
  <si>
    <t>CANARA BANK</t>
  </si>
  <si>
    <t>2738</t>
  </si>
  <si>
    <t>PRAGATHI KRISHNA GRAMINA BANK</t>
  </si>
  <si>
    <t>0658</t>
  </si>
  <si>
    <t>Syndicate Bank</t>
  </si>
  <si>
    <t>2762</t>
  </si>
  <si>
    <t>ANDHRA PRAGATHI GRAMEENA BANK</t>
  </si>
  <si>
    <t>2763</t>
  </si>
  <si>
    <t>KARNATAKA VIKAS GRAMEENA BANK</t>
  </si>
  <si>
    <t>2764</t>
  </si>
  <si>
    <t>PRATHAMA BANK</t>
  </si>
  <si>
    <t>0659</t>
  </si>
  <si>
    <t>Indian Overseas Bank</t>
  </si>
  <si>
    <t>2771</t>
  </si>
  <si>
    <t>Odisha Gramya Bank</t>
  </si>
  <si>
    <t>2772</t>
  </si>
  <si>
    <t>Pandyan Grama Bank</t>
  </si>
  <si>
    <t>0660</t>
  </si>
  <si>
    <t>Punjab &amp; Sindh Bank</t>
  </si>
  <si>
    <t>0661</t>
  </si>
  <si>
    <t>ALLAHABAD BANK</t>
  </si>
  <si>
    <t>0662</t>
  </si>
  <si>
    <t>Bank of Maharashtra</t>
  </si>
  <si>
    <t>2766</t>
  </si>
  <si>
    <t>Maharashtra Gramin Bank</t>
  </si>
  <si>
    <t>0664</t>
  </si>
  <si>
    <t>DENA BANK</t>
  </si>
  <si>
    <t>0667</t>
  </si>
  <si>
    <t>IDBI Bank Ltd</t>
  </si>
  <si>
    <t>0670</t>
  </si>
  <si>
    <t>Baroda UP Gramin Bank</t>
  </si>
  <si>
    <t>0671</t>
  </si>
  <si>
    <t>0696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</si>
  <si>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</si>
  <si>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</si>
  <si>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</si>
  <si>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</si>
  <si>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</si>
  <si>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</si>
  <si>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2711</t>
  </si>
  <si>
    <t>THE CHIEF POSTMASTER GENERAL, ASSAM CIRCLE GUWAHATI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</si>
  <si>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</si>
  <si>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</si>
  <si>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</si>
  <si>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</si>
  <si>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</si>
  <si>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</si>
  <si>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</si>
  <si>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</si>
  <si>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</si>
  <si>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</si>
  <si>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2717</t>
  </si>
  <si>
    <t>Department of Post, Himachal Circle, Shimla</t>
  </si>
  <si>
    <t>2718</t>
  </si>
  <si>
    <t>Department of Post J&amp;K Circle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</si>
  <si>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</si>
  <si>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</si>
  <si>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</si>
  <si>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</si>
  <si>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</si>
  <si>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</si>
  <si>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</si>
  <si>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</si>
  <si>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</si>
  <si>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</si>
  <si>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</si>
  <si>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</si>
  <si>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</si>
  <si>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</si>
  <si>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</si>
  <si>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</si>
  <si>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</si>
  <si>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</si>
  <si>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</si>
  <si>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</si>
  <si>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2729</t>
  </si>
  <si>
    <t xml:space="preserve">Chief Postmaster General Uttarakhand Circle </t>
  </si>
  <si>
    <t>2730</t>
  </si>
  <si>
    <t>The Chief Postmaster General, West Bengal Circle</t>
  </si>
  <si>
    <t>0805</t>
  </si>
  <si>
    <t>DC NORTH WEST</t>
  </si>
  <si>
    <t>0806</t>
  </si>
  <si>
    <t>DCSW</t>
  </si>
  <si>
    <t>0807</t>
  </si>
  <si>
    <t xml:space="preserve">DC NORTH DELHI </t>
  </si>
  <si>
    <t>0808</t>
  </si>
  <si>
    <t>Delhi Central DC</t>
  </si>
  <si>
    <t>0812</t>
  </si>
  <si>
    <t>DC NORTH-EAST</t>
  </si>
  <si>
    <t>0813</t>
  </si>
  <si>
    <t>East Delhi DC</t>
  </si>
  <si>
    <t>2017</t>
  </si>
  <si>
    <t>Karvy Data Management Services</t>
  </si>
  <si>
    <t>0815</t>
  </si>
  <si>
    <t>Department of Information Technology and e-Gov, Government of Jharkhand</t>
  </si>
  <si>
    <t>2052</t>
  </si>
  <si>
    <t>Directorate of ESD</t>
  </si>
  <si>
    <t>2081</t>
  </si>
  <si>
    <t>Electronic Service Delivery</t>
  </si>
  <si>
    <t>0820</t>
  </si>
  <si>
    <t>Madhya Pradesh State Electronics Development Corporation Ltd.</t>
  </si>
  <si>
    <t>1508</t>
  </si>
  <si>
    <t>AISECT Limited</t>
  </si>
  <si>
    <t>0821</t>
  </si>
  <si>
    <t>Atalji Janasnehi Directorate, GOK</t>
  </si>
  <si>
    <t>0826</t>
  </si>
  <si>
    <t xml:space="preserve"> Directorate of Social welfare, A&amp;N Islands</t>
  </si>
  <si>
    <t>0830</t>
  </si>
  <si>
    <t>2363</t>
  </si>
  <si>
    <t>Sarva Siksha Abhiyan Society</t>
  </si>
  <si>
    <t>0840</t>
  </si>
  <si>
    <t>Director ICDS, Women &amp; Child Development, Govt. of Gujarat</t>
  </si>
  <si>
    <t>2708</t>
  </si>
  <si>
    <t>Director of primary education,  Gujarat</t>
  </si>
  <si>
    <t>2709</t>
  </si>
  <si>
    <t>Commissioner of school,  Gujarat</t>
  </si>
  <si>
    <t>0842</t>
  </si>
  <si>
    <t>0843</t>
  </si>
  <si>
    <t>0844</t>
  </si>
  <si>
    <t>Director, Woman and Child Development, Govt. of Himachal Pradesh</t>
  </si>
  <si>
    <t>0846</t>
  </si>
  <si>
    <t>Women and Child Development</t>
  </si>
  <si>
    <t>0852</t>
  </si>
  <si>
    <t>0854</t>
  </si>
  <si>
    <t>0856</t>
  </si>
  <si>
    <t>Department of WCD GNCT of Delhi</t>
  </si>
  <si>
    <t>0862</t>
  </si>
  <si>
    <t>WCD Govt. of Rajasthan</t>
  </si>
  <si>
    <t>0867</t>
  </si>
  <si>
    <t>Enrolment Agency Sarva Shiksha Abhiyan</t>
  </si>
  <si>
    <t>0868</t>
  </si>
  <si>
    <t>0871</t>
  </si>
  <si>
    <t>0873</t>
  </si>
  <si>
    <t>School education department Uttarakhand</t>
  </si>
  <si>
    <t>2188</t>
  </si>
  <si>
    <t>Late Smt. Nirmala Singh Seva Samiti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</si>
  <si>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</si>
  <si>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</si>
  <si>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</si>
  <si>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</si>
  <si>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</si>
  <si>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</si>
  <si>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</si>
  <si>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</si>
  <si>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</si>
  <si>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</si>
  <si>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</si>
  <si>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</si>
  <si>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</si>
  <si>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</si>
  <si>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</si>
  <si>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</si>
  <si>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</si>
  <si>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</si>
  <si>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</si>
  <si>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</si>
  <si>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</si>
  <si>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</si>
  <si>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</si>
  <si>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</si>
  <si>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</si>
  <si>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</si>
  <si>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</si>
  <si>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</si>
  <si>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</si>
  <si>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</si>
  <si>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</si>
  <si>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</si>
  <si>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</si>
  <si>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</si>
  <si>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</si>
  <si>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</si>
  <si>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</si>
  <si>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</si>
  <si>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</si>
  <si>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</si>
  <si>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</si>
  <si>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</si>
  <si>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1541</t>
  </si>
  <si>
    <t>Youth Infosolutions Pvt. Ltd.</t>
  </si>
  <si>
    <t>0955</t>
  </si>
  <si>
    <t>State Health Society</t>
  </si>
  <si>
    <t>0956</t>
  </si>
  <si>
    <t xml:space="preserve"> DHS, A&amp;N Islands</t>
  </si>
  <si>
    <t>0957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</si>
  <si>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</si>
  <si>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</si>
  <si>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</si>
  <si>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</si>
  <si>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</si>
  <si>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</si>
  <si>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</si>
  <si>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</si>
  <si>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2198</t>
  </si>
  <si>
    <t>District Registrar Births &amp; Deaths cum Chief Medical Officer Kinnaur</t>
  </si>
  <si>
    <t>2199</t>
  </si>
  <si>
    <t>District Registrar Births &amp; Deaths cum Chief Medical Officer Kullu</t>
  </si>
  <si>
    <t>2200</t>
  </si>
  <si>
    <t xml:space="preserve">District Registrar Births &amp; De rths cum Chief Medical Officer, Lahaul spiti </t>
  </si>
  <si>
    <t>2201</t>
  </si>
  <si>
    <t>District Registrar Births &amp; Deaths cum Chief Medical Officer, Mandi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</si>
  <si>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</si>
  <si>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</si>
  <si>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</si>
  <si>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</si>
  <si>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</si>
  <si>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</si>
  <si>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</si>
  <si>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</si>
  <si>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0983</t>
  </si>
  <si>
    <t>0984</t>
  </si>
  <si>
    <t>State Project Director SSA  Department of Education JK</t>
  </si>
  <si>
    <t>0985</t>
  </si>
  <si>
    <t>State Mission Director ICDS Social Welfare Department, J&amp;K</t>
  </si>
  <si>
    <t>2084</t>
  </si>
  <si>
    <t>CHIPS</t>
  </si>
  <si>
    <t>0989</t>
  </si>
  <si>
    <t>Aadhaar_Generated</t>
  </si>
  <si>
    <t xml:space="preserve">Chief Registrar Births &amp; Deaths -cum-Director Health Services </t>
  </si>
  <si>
    <t>Reg. ID</t>
  </si>
  <si>
    <t>May' 2018</t>
  </si>
  <si>
    <t>July' 2018</t>
  </si>
  <si>
    <t>Actual Amount to be considered for penalty</t>
  </si>
  <si>
    <t>Due penalty being 10% of Gross Amount</t>
  </si>
  <si>
    <t>Drawn</t>
  </si>
  <si>
    <t>Difference to be adjusted</t>
  </si>
  <si>
    <t>Due penalty</t>
  </si>
  <si>
    <t>Total Difference to be adjusted</t>
  </si>
  <si>
    <t>Adjustment done in August'18 Sanction</t>
  </si>
  <si>
    <t>Balance to be adjusted from future releases</t>
  </si>
  <si>
    <t>Rural Development Dept, Govt. of Bihar</t>
  </si>
  <si>
    <t>UTI Infrastructure Technology &amp; Services Limited</t>
  </si>
  <si>
    <t>Total</t>
  </si>
  <si>
    <t>Balance amount to be withheld for DMS pendency (Brought Forward)</t>
  </si>
  <si>
    <t>Amount to be withheld in current  release [actual amount for withholding or 10% of payment due(Col.5), whichever is less)</t>
  </si>
  <si>
    <t>Balance amount to be withheld for DMS pendency from future releases (Col.7-Col.8) [Carried forward]</t>
  </si>
  <si>
    <t>Actual Gross to be booked (Col.5-Col.6-Col.8)</t>
  </si>
  <si>
    <t xml:space="preserve">Adjustment of Penalty amount for August'18 </t>
  </si>
  <si>
    <t>Penalty as per revised policy for enforcing process guidelines w.e.f. 01.04.2018</t>
  </si>
  <si>
    <t>Recovery of Penalty as per new policy for enforcing process guidelines w.e.f. 01.04.2018 ( Penalty of max 10% of Gross Amount or actual whichever is less)</t>
  </si>
  <si>
    <t xml:space="preserve">Recovery in current release
</t>
  </si>
  <si>
    <t>Net payment (Col.10-Col.17)</t>
  </si>
  <si>
    <t>No. of Aadhaar generated count for Phase III</t>
  </si>
  <si>
    <t>No. of Aadhaar generated for CEL enrolled on or after 1st Jan 2017</t>
  </si>
  <si>
    <t>Payment already made for the period 1-25 December, 2018</t>
  </si>
  <si>
    <t>Eastern Railway</t>
  </si>
  <si>
    <t>South East Central Railway</t>
  </si>
  <si>
    <t>Recovery Outstanding as on Nov, 2018 (Brought forward)</t>
  </si>
  <si>
    <t>National Cooperative Consumers Federation Of India Limited</t>
  </si>
  <si>
    <t xml:space="preserve">Total recovery  </t>
  </si>
  <si>
    <t>Adjustment done in December'18 Sanction</t>
  </si>
  <si>
    <t>10</t>
  </si>
  <si>
    <t>13</t>
  </si>
  <si>
    <t>14</t>
  </si>
  <si>
    <t>15</t>
  </si>
  <si>
    <t>16</t>
  </si>
  <si>
    <t>17</t>
  </si>
  <si>
    <t>18</t>
  </si>
  <si>
    <t>Balance recovery (Col.15-Col.16)
[Carried forward]</t>
  </si>
  <si>
    <t>Gross amount for Payment (Col.3x50-Col.4x23)</t>
  </si>
  <si>
    <t>December, 2018</t>
  </si>
  <si>
    <t>1. RO Ranchi letter no. UIDAI/RO/RNC/MRB/2018-19/4034 through email on Jan 08 2019</t>
  </si>
  <si>
    <t>@Rs.50K</t>
  </si>
  <si>
    <t>Amount of penalty</t>
  </si>
  <si>
    <t>CSC-206</t>
  </si>
  <si>
    <t>CSC-2189</t>
  </si>
  <si>
    <t>CBI-650</t>
  </si>
  <si>
    <t>CBI-0650</t>
  </si>
  <si>
    <t>Allahabad Bank-661</t>
  </si>
  <si>
    <t>Allahabad Bank-0661</t>
  </si>
  <si>
    <t>PNB-653</t>
  </si>
  <si>
    <t>PNB-0653</t>
  </si>
  <si>
    <t>Registrar Name &amp; Code</t>
  </si>
  <si>
    <t>EA Name &amp; Code</t>
  </si>
  <si>
    <t>Govt of Gujarat_124</t>
  </si>
  <si>
    <t>Govt of Maharashtra_127</t>
  </si>
  <si>
    <t>CSC eGov</t>
  </si>
  <si>
    <t>CSC e Governance Service India Limited</t>
  </si>
  <si>
    <t>U.P. Electrononics Corporation Ltd</t>
  </si>
  <si>
    <t>Nekton IT India Pvt Ltd</t>
  </si>
  <si>
    <t>NSDL e Governance Infrastructure Ltd</t>
  </si>
  <si>
    <t>IPS e Services Pvt Ltd</t>
  </si>
  <si>
    <t>Late Smt. Nirmala Singh Seva Samithi</t>
  </si>
  <si>
    <t>Twinstar Industries Ltd</t>
  </si>
  <si>
    <t>CSC-SPV</t>
  </si>
  <si>
    <t>OCAC</t>
  </si>
  <si>
    <t>SRE</t>
  </si>
  <si>
    <t>Computer Lab</t>
  </si>
  <si>
    <t>Nil' cases has been reported by RO Guwahati.</t>
  </si>
  <si>
    <t xml:space="preserve">RO Delhi Letter No. A-22011/11/2011/part-2 UIDAI (RO Delhi) dated </t>
  </si>
  <si>
    <t>Canara Bank _0657)</t>
  </si>
  <si>
    <t>CSC (206)</t>
  </si>
  <si>
    <t>CSC SPV (2189)</t>
  </si>
  <si>
    <t>DOIT, Rajasthan (108)</t>
  </si>
  <si>
    <t>RISL (2091)</t>
  </si>
  <si>
    <t>MPSEDC (820)</t>
  </si>
  <si>
    <t>MPSEDC (0820)</t>
  </si>
  <si>
    <t>LYRA CONSULTANCY SERVICE (1108)</t>
  </si>
  <si>
    <t>AISECT Limited (1508)</t>
  </si>
  <si>
    <t>MP online (2090)</t>
  </si>
  <si>
    <t>Punjab National Bank (653)</t>
  </si>
  <si>
    <t>Punjab National Bank (0653)</t>
  </si>
  <si>
    <t>RO Chandigarh letter No. UlDAl/Ro/Chd/Reconciliation (Pt)/2017/ 39-41 through email on Jan 02 2019</t>
  </si>
  <si>
    <t>Ro Bengaluru letter No. R-11013/349/2017/ROB/Vol.IV/7238-7241 through Email on Jan 02 2019</t>
  </si>
  <si>
    <t>The Federal Bank Ltd</t>
  </si>
  <si>
    <t>Reg-ID</t>
  </si>
  <si>
    <t xml:space="preserve">11-20 days </t>
  </si>
  <si>
    <t>More than 21 days</t>
  </si>
  <si>
    <t>Packets synched not uploaded beyond 30 days from the date of enrolment</t>
  </si>
  <si>
    <t>Total Demo error Count</t>
  </si>
  <si>
    <t>Total BE-I Error Count</t>
  </si>
  <si>
    <t>Total BE-II Error Count</t>
  </si>
  <si>
    <t>Total BE-III Error Count</t>
  </si>
  <si>
    <t xml:space="preserve">Total Photo of Photo Count </t>
  </si>
  <si>
    <t xml:space="preserve">Total  Un-Parliamentary Language/Abusive Language in Resident Demographics enrolment Count </t>
  </si>
  <si>
    <t xml:space="preserve">Total Non-Human photo Error Count </t>
  </si>
  <si>
    <t>DOE-1</t>
  </si>
  <si>
    <t>DOE-2</t>
  </si>
  <si>
    <t>Operator/Supervisor Bio Missing Cases</t>
  </si>
  <si>
    <t>Overcharging the Resident/ Running un-Authorized Centres</t>
  </si>
  <si>
    <t>Found Corrupt In OBD Survey</t>
  </si>
  <si>
    <t>Amount of Penalty</t>
  </si>
  <si>
    <t>Gross Amount for Payment</t>
  </si>
  <si>
    <t>Penalty as per new Methodology (Capping of Max 10% of Gross Payment)</t>
  </si>
  <si>
    <t>Rate of Penalty ------&gt;</t>
  </si>
  <si>
    <t>BSNL Gujarat Telecom Circle</t>
  </si>
  <si>
    <t>IDBI Bank ltd</t>
  </si>
  <si>
    <t>Punjab and Sind Bank</t>
  </si>
  <si>
    <t xml:space="preserve">RURAL DEVELOPMENT AND PANCHAYAT RAJ Government of Karnataka </t>
  </si>
  <si>
    <t>State Project Director SSA RMSA HP</t>
  </si>
  <si>
    <t>Sl.No.</t>
  </si>
  <si>
    <t>RO Mumbai Letter No. UIDAI/Mum-8/113/2017-Enrol-V(Recon Dec-2018)4379 received through email 11.01.2019</t>
  </si>
  <si>
    <t>RO Lucknow Letter No. 4(4)/57/249/2014-E&amp;U received through email</t>
  </si>
  <si>
    <t>RO Hyderabad minutes of Meeting dated 07.01.2019 received vide email dated Jan 09 2019</t>
  </si>
  <si>
    <t xml:space="preserve">  </t>
  </si>
  <si>
    <t>Adjustment on account of mismatch of EA during the period April-2017 &amp; May-2017</t>
  </si>
  <si>
    <t xml:space="preserve">No adjustment for the following Registrars could be made this month due to zero Aadhaar generation </t>
  </si>
  <si>
    <t>Phase -3</t>
  </si>
  <si>
    <t>Phase-2</t>
  </si>
  <si>
    <t>Phase-3</t>
  </si>
  <si>
    <t>CELC Ph-III</t>
  </si>
  <si>
    <t>Ph-II</t>
  </si>
  <si>
    <t>Ph-III</t>
  </si>
  <si>
    <t>CELC</t>
  </si>
  <si>
    <t>Amount</t>
  </si>
  <si>
    <t>Delhi - ND DC</t>
  </si>
  <si>
    <t>Delhi- South DC</t>
  </si>
  <si>
    <t>Delhi Urban Shelter Improvemen</t>
  </si>
  <si>
    <t>Delhi- West DC</t>
  </si>
  <si>
    <t>Govt of Andhra Pradesh</t>
  </si>
  <si>
    <t>Govt of Madhya Pradesh</t>
  </si>
  <si>
    <t>Jharkhand</t>
  </si>
  <si>
    <t>Life Insurance Corporation</t>
  </si>
  <si>
    <t>Mission Convergence - GNCT Del</t>
  </si>
  <si>
    <t>Principal Revenue Commissioner</t>
  </si>
  <si>
    <t>Indiapost*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</si>
</sst>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i/>
      <sz val="10"/>
      <color theme="1"/>
      <name val="Trebuchet MS"/>
      <family val="2"/>
    </font>
    <font>
      <b/>
      <i/>
      <sz val="11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0"/>
  </cellStyleXfs>
  <cellXfs count="132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0" fontId="0" fillId="0" borderId="0" xfId="0" applyFont="1"/>
    <xf numFmtId="0" fontId="0" fillId="0" borderId="1" xfId="0" applyBorder="1"/>
    <xf numFmtId="0" fontId="0" fillId="0" borderId="1" xfId="0" applyNumberFormat="1" applyBorder="1"/>
    <xf numFmtId="165" fontId="0" fillId="3" borderId="1" xfId="1" applyNumberFormat="1" applyFont="1" applyFill="1" applyBorder="1"/>
    <xf numFmtId="0" fontId="0" fillId="0" borderId="0" xfId="0" applyAlignment="1">
      <alignment horizontal="center"/>
    </xf>
    <xf numFmtId="165" fontId="0" fillId="0" borderId="0" xfId="1" applyNumberFormat="1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165" fontId="0" fillId="2" borderId="1" xfId="1" applyNumberFormat="1" applyFont="1" applyFill="1" applyBorder="1" applyAlignment="1">
      <alignment horizontal="right"/>
    </xf>
    <xf numFmtId="49" fontId="0" fillId="0" borderId="1" xfId="0" applyNumberFormat="1" applyBorder="1"/>
    <xf numFmtId="0" fontId="4" fillId="0" borderId="0" xfId="0" applyFont="1" applyBorder="1" applyAlignment="1">
      <alignment vertical="top"/>
    </xf>
    <xf numFmtId="17" fontId="5" fillId="0" borderId="0" xfId="0" applyNumberFormat="1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0" borderId="1" xfId="0" applyNumberFormat="1" applyFont="1" applyBorder="1" applyAlignment="1">
      <alignment horizontal="left" indent="1"/>
    </xf>
    <xf numFmtId="0" fontId="4" fillId="0" borderId="2" xfId="0" applyFont="1" applyBorder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165" fontId="7" fillId="3" borderId="17" xfId="1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/>
    </xf>
    <xf numFmtId="0" fontId="5" fillId="6" borderId="17" xfId="0" applyFont="1" applyFill="1" applyBorder="1" applyAlignment="1">
      <alignment vertical="top"/>
    </xf>
    <xf numFmtId="0" fontId="4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>
      <alignment horizontal="left"/>
    </xf>
    <xf numFmtId="0" fontId="5" fillId="0" borderId="1" xfId="0" quotePrefix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quotePrefix="1" applyFont="1" applyAlignment="1"/>
    <xf numFmtId="0" fontId="4" fillId="0" borderId="1" xfId="0" quotePrefix="1" applyFont="1" applyBorder="1" applyAlignment="1"/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0" xfId="0" quotePrefix="1" applyFont="1" applyAlignment="1"/>
    <xf numFmtId="0" fontId="10" fillId="4" borderId="1" xfId="15" applyNumberFormat="1" applyFont="1" applyFill="1" applyBorder="1" applyAlignment="1">
      <alignment horizontal="center" vertical="center"/>
    </xf>
    <xf numFmtId="0" fontId="10" fillId="4" borderId="1" xfId="15" applyFont="1" applyFill="1" applyBorder="1" applyAlignment="1">
      <alignment horizontal="center" vertical="center"/>
    </xf>
    <xf numFmtId="0" fontId="5" fillId="0" borderId="1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4" borderId="1" xfId="15" applyNumberFormat="1" applyFont="1" applyFill="1" applyBorder="1" applyAlignment="1">
      <alignment horizontal="left" vertical="center"/>
    </xf>
    <xf numFmtId="0" fontId="10" fillId="4" borderId="1" xfId="15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1" fillId="4" borderId="1" xfId="15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quotePrefix="1" applyFont="1" applyBorder="1"/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/>
    <xf numFmtId="0" fontId="4" fillId="0" borderId="1" xfId="0" applyFont="1" applyBorder="1"/>
    <xf numFmtId="0" fontId="5" fillId="0" borderId="17" xfId="0" applyFont="1" applyBorder="1" applyAlignment="1">
      <alignment horizontal="left"/>
    </xf>
    <xf numFmtId="0" fontId="5" fillId="0" borderId="17" xfId="0" applyNumberFormat="1" applyFont="1" applyBorder="1"/>
    <xf numFmtId="3" fontId="7" fillId="0" borderId="1" xfId="0" applyNumberFormat="1" applyFont="1" applyBorder="1" applyAlignment="1">
      <alignment vertical="center" wrapText="1"/>
    </xf>
    <xf numFmtId="3" fontId="8" fillId="5" borderId="1" xfId="14" applyNumberFormat="1" applyBorder="1" applyAlignment="1">
      <alignment vertical="center"/>
    </xf>
    <xf numFmtId="3" fontId="8" fillId="5" borderId="1" xfId="14" applyNumberFormat="1" applyBorder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left" wrapText="1"/>
    </xf>
    <xf numFmtId="165" fontId="0" fillId="2" borderId="1" xfId="1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7" fontId="5" fillId="0" borderId="6" xfId="0" applyNumberFormat="1" applyFont="1" applyBorder="1" applyAlignment="1">
      <alignment horizontal="center" vertical="top"/>
    </xf>
    <xf numFmtId="17" fontId="5" fillId="0" borderId="7" xfId="0" applyNumberFormat="1" applyFont="1" applyBorder="1" applyAlignment="1">
      <alignment horizontal="center" vertical="top"/>
    </xf>
    <xf numFmtId="17" fontId="5" fillId="0" borderId="8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</cellXfs>
  <cellStyles count="16">
    <cellStyle name="Bad" xfId="14" builtinId="27"/>
    <cellStyle name="Comma 2" xfId="1"/>
    <cellStyle name="Comma 2 2" xfId="10"/>
    <cellStyle name="Comma 3" xfId="11"/>
    <cellStyle name="Normal" xfId="0" builtinId="0"/>
    <cellStyle name="Normal 2" xfId="2"/>
    <cellStyle name="Normal 3" xfId="3"/>
    <cellStyle name="Normal 3 2" xfId="15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2"/>
    <cellStyle name="Title 6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52"/>
  <sheetViews>
    <sheetView showGridLines="0" tabSelected="1" workbookViewId="0"/>
  </sheetViews>
  <sheetFormatPr defaultColWidth="9.140625" defaultRowHeight="15"/>
  <cols>
    <col min="1" max="1" width="11.28515625" style="7" customWidth="1"/>
    <col min="2" max="2" width="27.5703125" customWidth="1"/>
    <col min="3" max="3" width="8.85546875" style="10" bestFit="1" customWidth="1"/>
    <col min="4" max="4" width="30.42578125" customWidth="1"/>
    <col min="5" max="5" width="19.85546875" style="8" bestFit="1" customWidth="1"/>
    <col min="6" max="6" width="10" style="3" bestFit="1" customWidth="1"/>
    <col min="7" max="16384" width="9.140625" style="3"/>
  </cols>
  <sheetData>
    <row r="1" spans="1:5" s="111" customFormat="1">
      <c r="A1" s="108" t="s">
        <v>0</v>
      </c>
      <c r="B1" s="109" t="s">
        <v>1</v>
      </c>
      <c r="C1" s="109" t="s">
        <v>288</v>
      </c>
      <c r="D1" s="109" t="s">
        <v>289</v>
      </c>
      <c r="E1" s="110" t="s">
        <v>2</v>
      </c>
    </row>
    <row r="2" spans="1:5">
      <c r="A2" s="9" t="s">
        <v>3</v>
      </c>
      <c r="B2" s="4" t="s">
        <v>4</v>
      </c>
      <c r="C2" s="9" t="s">
        <v>290</v>
      </c>
      <c r="D2" s="4" t="s">
        <v>291</v>
      </c>
      <c r="E2" s="4">
        <v>80</v>
      </c>
    </row>
    <row r="3" spans="1:5">
      <c r="A3" s="9" t="s">
        <v>3</v>
      </c>
      <c r="B3" s="4" t="s">
        <v>4</v>
      </c>
      <c r="C3" s="9" t="s">
        <v>292</v>
      </c>
      <c r="D3" s="4" t="s">
        <v>293</v>
      </c>
      <c r="E3" s="4">
        <v>91</v>
      </c>
    </row>
    <row r="4" spans="1:5">
      <c r="A4" s="9" t="s">
        <v>3</v>
      </c>
      <c r="B4" s="4" t="s">
        <v>4</v>
      </c>
      <c r="C4" s="9" t="s">
        <v>294</v>
      </c>
      <c r="D4" s="4" t="s">
        <v>295</v>
      </c>
      <c r="E4" s="4">
        <v>143</v>
      </c>
    </row>
    <row r="5" spans="1:5">
      <c r="A5" s="9" t="s">
        <v>3</v>
      </c>
      <c r="B5" s="4" t="s">
        <v>4</v>
      </c>
      <c r="C5" s="9" t="s">
        <v>296</v>
      </c>
      <c r="D5" s="4" t="s">
        <v>297</v>
      </c>
      <c r="E5" s="4">
        <v>88</v>
      </c>
    </row>
    <row r="6" spans="1:5">
      <c r="A6" s="9" t="s">
        <v>3</v>
      </c>
      <c r="B6" s="4" t="s">
        <v>4</v>
      </c>
      <c r="C6" s="9" t="s">
        <v>298</v>
      </c>
      <c r="D6" s="4" t="s">
        <v>299</v>
      </c>
      <c r="E6" s="4">
        <v>110</v>
      </c>
    </row>
    <row r="7" spans="1:5">
      <c r="A7" s="9" t="s">
        <v>3</v>
      </c>
      <c r="B7" s="4" t="s">
        <v>4</v>
      </c>
      <c r="C7" s="9" t="s">
        <v>300</v>
      </c>
      <c r="D7" s="4" t="s">
        <v>301</v>
      </c>
      <c r="E7" s="4">
        <v>135</v>
      </c>
    </row>
    <row r="8" spans="1:5">
      <c r="A8" s="9" t="s">
        <v>3</v>
      </c>
      <c r="B8" s="4" t="s">
        <v>4</v>
      </c>
      <c r="C8" s="9" t="s">
        <v>302</v>
      </c>
      <c r="D8" s="4" t="s">
        <v>303</v>
      </c>
      <c r="E8" s="4">
        <v>242</v>
      </c>
    </row>
    <row r="9" spans="1:5">
      <c r="A9" s="9" t="s">
        <v>3</v>
      </c>
      <c r="B9" s="4" t="s">
        <v>4</v>
      </c>
      <c r="C9" s="9" t="s">
        <v>304</v>
      </c>
      <c r="D9" s="4" t="s">
        <v>305</v>
      </c>
      <c r="E9" s="4">
        <v>7</v>
      </c>
    </row>
    <row r="10" spans="1:5">
      <c r="A10" s="9" t="s">
        <v>3</v>
      </c>
      <c r="B10" s="4" t="s">
        <v>4</v>
      </c>
      <c r="C10" s="9" t="s">
        <v>306</v>
      </c>
      <c r="D10" s="4" t="s">
        <v>307</v>
      </c>
      <c r="E10" s="4">
        <v>15</v>
      </c>
    </row>
    <row r="11" spans="1:5">
      <c r="A11" s="9" t="s">
        <v>3</v>
      </c>
      <c r="B11" s="4" t="s">
        <v>4</v>
      </c>
      <c r="C11" s="9" t="s">
        <v>308</v>
      </c>
      <c r="D11" s="4" t="s">
        <v>309</v>
      </c>
      <c r="E11" s="4">
        <v>4</v>
      </c>
    </row>
    <row r="12" spans="1:5">
      <c r="A12" s="9" t="s">
        <v>5</v>
      </c>
      <c r="B12" s="4" t="s">
        <v>6</v>
      </c>
      <c r="C12" s="9" t="s">
        <v>310</v>
      </c>
      <c r="D12" s="4" t="s">
        <v>311</v>
      </c>
      <c r="E12" s="4">
        <v>2156</v>
      </c>
    </row>
    <row r="13" spans="1:5">
      <c r="A13" s="9" t="s">
        <v>7</v>
      </c>
      <c r="B13" s="4" t="s">
        <v>8</v>
      </c>
      <c r="C13" s="9" t="s">
        <v>312</v>
      </c>
      <c r="D13" s="4" t="s">
        <v>313</v>
      </c>
      <c r="E13" s="4">
        <v>6758</v>
      </c>
    </row>
    <row r="14" spans="1:5">
      <c r="A14" s="9" t="s">
        <v>9</v>
      </c>
      <c r="B14" s="4" t="s">
        <v>10</v>
      </c>
      <c r="C14" s="9" t="s">
        <v>314</v>
      </c>
      <c r="D14" s="4" t="s">
        <v>315</v>
      </c>
      <c r="E14" s="4">
        <v>7418</v>
      </c>
    </row>
    <row r="15" spans="1:5">
      <c r="A15" s="9" t="s">
        <v>9</v>
      </c>
      <c r="B15" s="4" t="s">
        <v>10</v>
      </c>
      <c r="C15" s="9" t="s">
        <v>316</v>
      </c>
      <c r="D15" s="4" t="s">
        <v>317</v>
      </c>
      <c r="E15" s="4">
        <v>4256</v>
      </c>
    </row>
    <row r="16" spans="1:5">
      <c r="A16" s="9" t="s">
        <v>9</v>
      </c>
      <c r="B16" s="4" t="s">
        <v>10</v>
      </c>
      <c r="C16" s="9" t="s">
        <v>318</v>
      </c>
      <c r="D16" s="4" t="s">
        <v>319</v>
      </c>
      <c r="E16" s="4">
        <v>12019</v>
      </c>
    </row>
    <row r="17" spans="1:5">
      <c r="A17" s="9" t="s">
        <v>11</v>
      </c>
      <c r="B17" s="4" t="s">
        <v>12</v>
      </c>
      <c r="C17" s="9" t="s">
        <v>320</v>
      </c>
      <c r="D17" s="4" t="s">
        <v>321</v>
      </c>
      <c r="E17" s="4">
        <v>46</v>
      </c>
    </row>
    <row r="18" spans="1:5">
      <c r="A18" s="9" t="s">
        <v>13</v>
      </c>
      <c r="B18" s="4" t="s">
        <v>14</v>
      </c>
      <c r="C18" s="9" t="s">
        <v>322</v>
      </c>
      <c r="D18" s="4" t="s">
        <v>323</v>
      </c>
      <c r="E18" s="4">
        <v>2121</v>
      </c>
    </row>
    <row r="19" spans="1:5">
      <c r="A19" s="9" t="s">
        <v>13</v>
      </c>
      <c r="B19" s="4" t="s">
        <v>14</v>
      </c>
      <c r="C19" s="9" t="s">
        <v>324</v>
      </c>
      <c r="D19" s="4" t="s">
        <v>325</v>
      </c>
      <c r="E19" s="4">
        <v>1244</v>
      </c>
    </row>
    <row r="20" spans="1:5">
      <c r="A20" s="9" t="s">
        <v>13</v>
      </c>
      <c r="B20" s="4" t="s">
        <v>14</v>
      </c>
      <c r="C20" s="9" t="s">
        <v>326</v>
      </c>
      <c r="D20" s="4" t="s">
        <v>327</v>
      </c>
      <c r="E20" s="4">
        <v>2053</v>
      </c>
    </row>
    <row r="21" spans="1:5">
      <c r="A21" s="9" t="s">
        <v>13</v>
      </c>
      <c r="B21" s="4" t="s">
        <v>14</v>
      </c>
      <c r="C21" s="9" t="s">
        <v>328</v>
      </c>
      <c r="D21" s="4" t="s">
        <v>329</v>
      </c>
      <c r="E21" s="4">
        <v>1864</v>
      </c>
    </row>
    <row r="22" spans="1:5">
      <c r="A22" s="9" t="s">
        <v>13</v>
      </c>
      <c r="B22" s="4" t="s">
        <v>14</v>
      </c>
      <c r="C22" s="9" t="s">
        <v>330</v>
      </c>
      <c r="D22" s="4" t="s">
        <v>331</v>
      </c>
      <c r="E22" s="4">
        <v>3249</v>
      </c>
    </row>
    <row r="23" spans="1:5">
      <c r="A23" s="9" t="s">
        <v>13</v>
      </c>
      <c r="B23" s="4" t="s">
        <v>14</v>
      </c>
      <c r="C23" s="9" t="s">
        <v>332</v>
      </c>
      <c r="D23" s="4" t="s">
        <v>333</v>
      </c>
      <c r="E23" s="4">
        <v>1285</v>
      </c>
    </row>
    <row r="24" spans="1:5">
      <c r="A24" s="9" t="s">
        <v>13</v>
      </c>
      <c r="B24" s="4" t="s">
        <v>14</v>
      </c>
      <c r="C24" s="9" t="s">
        <v>334</v>
      </c>
      <c r="D24" s="4" t="s">
        <v>335</v>
      </c>
      <c r="E24" s="4">
        <v>777</v>
      </c>
    </row>
    <row r="25" spans="1:5">
      <c r="A25" s="9" t="s">
        <v>13</v>
      </c>
      <c r="B25" s="4" t="s">
        <v>14</v>
      </c>
      <c r="C25" s="9" t="s">
        <v>336</v>
      </c>
      <c r="D25" s="4" t="s">
        <v>337</v>
      </c>
      <c r="E25" s="4">
        <v>2247</v>
      </c>
    </row>
    <row r="26" spans="1:5">
      <c r="A26" s="9" t="s">
        <v>13</v>
      </c>
      <c r="B26" s="4" t="s">
        <v>14</v>
      </c>
      <c r="C26" s="9" t="s">
        <v>338</v>
      </c>
      <c r="D26" s="4" t="s">
        <v>339</v>
      </c>
      <c r="E26" s="4">
        <v>502</v>
      </c>
    </row>
    <row r="27" spans="1:5">
      <c r="A27" s="9" t="s">
        <v>13</v>
      </c>
      <c r="B27" s="4" t="s">
        <v>14</v>
      </c>
      <c r="C27" s="9" t="s">
        <v>340</v>
      </c>
      <c r="D27" s="4" t="s">
        <v>341</v>
      </c>
      <c r="E27" s="4">
        <v>778</v>
      </c>
    </row>
    <row r="28" spans="1:5">
      <c r="A28" s="9" t="s">
        <v>13</v>
      </c>
      <c r="B28" s="4" t="s">
        <v>14</v>
      </c>
      <c r="C28" s="9" t="s">
        <v>342</v>
      </c>
      <c r="D28" s="4" t="s">
        <v>343</v>
      </c>
      <c r="E28" s="4">
        <v>925</v>
      </c>
    </row>
    <row r="29" spans="1:5">
      <c r="A29" s="9" t="s">
        <v>13</v>
      </c>
      <c r="B29" s="4" t="s">
        <v>14</v>
      </c>
      <c r="C29" s="9" t="s">
        <v>344</v>
      </c>
      <c r="D29" s="4" t="s">
        <v>345</v>
      </c>
      <c r="E29" s="4">
        <v>1302</v>
      </c>
    </row>
    <row r="30" spans="1:5">
      <c r="A30" s="9" t="s">
        <v>13</v>
      </c>
      <c r="B30" s="4" t="s">
        <v>14</v>
      </c>
      <c r="C30" s="9" t="s">
        <v>346</v>
      </c>
      <c r="D30" s="4" t="s">
        <v>347</v>
      </c>
      <c r="E30" s="4">
        <v>2632</v>
      </c>
    </row>
    <row r="31" spans="1:5">
      <c r="A31" s="9" t="s">
        <v>13</v>
      </c>
      <c r="B31" s="4" t="s">
        <v>14</v>
      </c>
      <c r="C31" s="9" t="s">
        <v>348</v>
      </c>
      <c r="D31" s="4" t="s">
        <v>349</v>
      </c>
      <c r="E31" s="4">
        <v>3335</v>
      </c>
    </row>
    <row r="32" spans="1:5">
      <c r="A32" s="9" t="s">
        <v>13</v>
      </c>
      <c r="B32" s="4" t="s">
        <v>14</v>
      </c>
      <c r="C32" s="9" t="s">
        <v>350</v>
      </c>
      <c r="D32" s="4" t="s">
        <v>351</v>
      </c>
      <c r="E32" s="4">
        <v>518</v>
      </c>
    </row>
    <row r="33" spans="1:5">
      <c r="A33" s="9" t="s">
        <v>13</v>
      </c>
      <c r="B33" s="4" t="s">
        <v>14</v>
      </c>
      <c r="C33" s="9" t="s">
        <v>352</v>
      </c>
      <c r="D33" s="4" t="s">
        <v>353</v>
      </c>
      <c r="E33" s="4">
        <v>921</v>
      </c>
    </row>
    <row r="34" spans="1:5">
      <c r="A34" s="9" t="s">
        <v>13</v>
      </c>
      <c r="B34" s="4" t="s">
        <v>14</v>
      </c>
      <c r="C34" s="9" t="s">
        <v>354</v>
      </c>
      <c r="D34" s="4" t="s">
        <v>355</v>
      </c>
      <c r="E34" s="4">
        <v>568</v>
      </c>
    </row>
    <row r="35" spans="1:5">
      <c r="A35" s="9" t="s">
        <v>13</v>
      </c>
      <c r="B35" s="4" t="s">
        <v>14</v>
      </c>
      <c r="C35" s="9" t="s">
        <v>356</v>
      </c>
      <c r="D35" s="4" t="s">
        <v>357</v>
      </c>
      <c r="E35" s="4">
        <v>1357</v>
      </c>
    </row>
    <row r="36" spans="1:5">
      <c r="A36" s="9" t="s">
        <v>13</v>
      </c>
      <c r="B36" s="4" t="s">
        <v>14</v>
      </c>
      <c r="C36" s="9" t="s">
        <v>358</v>
      </c>
      <c r="D36" s="4" t="s">
        <v>359</v>
      </c>
      <c r="E36" s="4">
        <v>1274</v>
      </c>
    </row>
    <row r="37" spans="1:5">
      <c r="A37" s="9" t="s">
        <v>13</v>
      </c>
      <c r="B37" s="4" t="s">
        <v>14</v>
      </c>
      <c r="C37" s="9" t="s">
        <v>360</v>
      </c>
      <c r="D37" s="4" t="s">
        <v>361</v>
      </c>
      <c r="E37" s="4">
        <v>1279</v>
      </c>
    </row>
    <row r="38" spans="1:5">
      <c r="A38" s="9" t="s">
        <v>13</v>
      </c>
      <c r="B38" s="4" t="s">
        <v>14</v>
      </c>
      <c r="C38" s="9" t="s">
        <v>362</v>
      </c>
      <c r="D38" s="4" t="s">
        <v>363</v>
      </c>
      <c r="E38" s="4">
        <v>2254</v>
      </c>
    </row>
    <row r="39" spans="1:5">
      <c r="A39" s="9" t="s">
        <v>15</v>
      </c>
      <c r="B39" s="4" t="s">
        <v>16</v>
      </c>
      <c r="C39" s="9" t="s">
        <v>364</v>
      </c>
      <c r="D39" s="4" t="s">
        <v>365</v>
      </c>
      <c r="E39" s="4">
        <v>49561</v>
      </c>
    </row>
    <row r="40" spans="1:5">
      <c r="A40" s="9" t="s">
        <v>17</v>
      </c>
      <c r="B40" s="4" t="s">
        <v>18</v>
      </c>
      <c r="C40" s="9" t="s">
        <v>366</v>
      </c>
      <c r="D40" s="4" t="s">
        <v>367</v>
      </c>
      <c r="E40" s="4">
        <v>381</v>
      </c>
    </row>
    <row r="41" spans="1:5">
      <c r="A41" s="9" t="s">
        <v>19</v>
      </c>
      <c r="B41" s="4" t="s">
        <v>20</v>
      </c>
      <c r="C41" s="9" t="s">
        <v>368</v>
      </c>
      <c r="D41" s="4" t="s">
        <v>369</v>
      </c>
      <c r="E41" s="4">
        <v>902</v>
      </c>
    </row>
    <row r="42" spans="1:5">
      <c r="A42" s="9" t="s">
        <v>19</v>
      </c>
      <c r="B42" s="4" t="s">
        <v>20</v>
      </c>
      <c r="C42" s="9" t="s">
        <v>370</v>
      </c>
      <c r="D42" s="4" t="s">
        <v>371</v>
      </c>
      <c r="E42" s="4">
        <v>549</v>
      </c>
    </row>
    <row r="43" spans="1:5">
      <c r="A43" s="9" t="s">
        <v>19</v>
      </c>
      <c r="B43" s="4" t="s">
        <v>20</v>
      </c>
      <c r="C43" s="9" t="s">
        <v>372</v>
      </c>
      <c r="D43" s="4" t="s">
        <v>373</v>
      </c>
      <c r="E43" s="4">
        <v>262</v>
      </c>
    </row>
    <row r="44" spans="1:5">
      <c r="A44" s="9" t="s">
        <v>19</v>
      </c>
      <c r="B44" s="4" t="s">
        <v>20</v>
      </c>
      <c r="C44" s="9" t="s">
        <v>374</v>
      </c>
      <c r="D44" s="4" t="s">
        <v>375</v>
      </c>
      <c r="E44" s="4">
        <v>624</v>
      </c>
    </row>
    <row r="45" spans="1:5">
      <c r="A45" s="9" t="s">
        <v>19</v>
      </c>
      <c r="B45" s="4" t="s">
        <v>20</v>
      </c>
      <c r="C45" s="9" t="s">
        <v>376</v>
      </c>
      <c r="D45" s="4" t="s">
        <v>377</v>
      </c>
      <c r="E45" s="4">
        <v>329</v>
      </c>
    </row>
    <row r="46" spans="1:5">
      <c r="A46" s="9" t="s">
        <v>19</v>
      </c>
      <c r="B46" s="4" t="s">
        <v>20</v>
      </c>
      <c r="C46" s="9" t="s">
        <v>378</v>
      </c>
      <c r="D46" s="4" t="s">
        <v>379</v>
      </c>
      <c r="E46" s="4">
        <v>534</v>
      </c>
    </row>
    <row r="47" spans="1:5">
      <c r="A47" s="9" t="s">
        <v>19</v>
      </c>
      <c r="B47" s="4" t="s">
        <v>20</v>
      </c>
      <c r="C47" s="9" t="s">
        <v>380</v>
      </c>
      <c r="D47" s="4" t="s">
        <v>381</v>
      </c>
      <c r="E47" s="4">
        <v>487</v>
      </c>
    </row>
    <row r="48" spans="1:5">
      <c r="A48" s="9" t="s">
        <v>19</v>
      </c>
      <c r="B48" s="4" t="s">
        <v>20</v>
      </c>
      <c r="C48" s="9" t="s">
        <v>382</v>
      </c>
      <c r="D48" s="4" t="s">
        <v>383</v>
      </c>
      <c r="E48" s="4">
        <v>703</v>
      </c>
    </row>
    <row r="49" spans="1:5">
      <c r="A49" s="9" t="s">
        <v>21</v>
      </c>
      <c r="B49" s="4" t="s">
        <v>22</v>
      </c>
      <c r="C49" s="9" t="s">
        <v>384</v>
      </c>
      <c r="D49" s="4" t="s">
        <v>385</v>
      </c>
      <c r="E49" s="4">
        <v>13432</v>
      </c>
    </row>
    <row r="50" spans="1:5">
      <c r="A50" s="9" t="s">
        <v>21</v>
      </c>
      <c r="B50" s="4" t="s">
        <v>22</v>
      </c>
      <c r="C50" s="9" t="s">
        <v>386</v>
      </c>
      <c r="D50" s="4" t="s">
        <v>387</v>
      </c>
      <c r="E50" s="4">
        <v>12005</v>
      </c>
    </row>
    <row r="51" spans="1:5">
      <c r="A51" s="9" t="s">
        <v>21</v>
      </c>
      <c r="B51" s="4" t="s">
        <v>22</v>
      </c>
      <c r="C51" s="9" t="s">
        <v>388</v>
      </c>
      <c r="D51" s="4" t="s">
        <v>389</v>
      </c>
      <c r="E51" s="4">
        <v>6737</v>
      </c>
    </row>
    <row r="52" spans="1:5">
      <c r="A52" s="9" t="s">
        <v>21</v>
      </c>
      <c r="B52" s="4" t="s">
        <v>22</v>
      </c>
      <c r="C52" s="9" t="s">
        <v>390</v>
      </c>
      <c r="D52" s="4" t="s">
        <v>391</v>
      </c>
      <c r="E52" s="4">
        <v>5867</v>
      </c>
    </row>
    <row r="53" spans="1:5">
      <c r="A53" s="9" t="s">
        <v>21</v>
      </c>
      <c r="B53" s="4" t="s">
        <v>22</v>
      </c>
      <c r="C53" s="9" t="s">
        <v>392</v>
      </c>
      <c r="D53" s="4" t="s">
        <v>393</v>
      </c>
      <c r="E53" s="4">
        <v>3972</v>
      </c>
    </row>
    <row r="54" spans="1:5">
      <c r="A54" s="9" t="s">
        <v>21</v>
      </c>
      <c r="B54" s="4" t="s">
        <v>22</v>
      </c>
      <c r="C54" s="9" t="s">
        <v>394</v>
      </c>
      <c r="D54" s="4" t="s">
        <v>395</v>
      </c>
      <c r="E54" s="4">
        <v>5590</v>
      </c>
    </row>
    <row r="55" spans="1:5">
      <c r="A55" s="9" t="s">
        <v>21</v>
      </c>
      <c r="B55" s="4" t="s">
        <v>22</v>
      </c>
      <c r="C55" s="9" t="s">
        <v>396</v>
      </c>
      <c r="D55" s="4" t="s">
        <v>397</v>
      </c>
      <c r="E55" s="4">
        <v>1349</v>
      </c>
    </row>
    <row r="56" spans="1:5">
      <c r="A56" s="9" t="s">
        <v>21</v>
      </c>
      <c r="B56" s="4" t="s">
        <v>22</v>
      </c>
      <c r="C56" s="9" t="s">
        <v>398</v>
      </c>
      <c r="D56" s="4" t="s">
        <v>399</v>
      </c>
      <c r="E56" s="4">
        <v>7065</v>
      </c>
    </row>
    <row r="57" spans="1:5">
      <c r="A57" s="9" t="s">
        <v>21</v>
      </c>
      <c r="B57" s="4" t="s">
        <v>22</v>
      </c>
      <c r="C57" s="9" t="s">
        <v>400</v>
      </c>
      <c r="D57" s="4" t="s">
        <v>401</v>
      </c>
      <c r="E57" s="4">
        <v>9363</v>
      </c>
    </row>
    <row r="58" spans="1:5">
      <c r="A58" s="9" t="s">
        <v>21</v>
      </c>
      <c r="B58" s="4" t="s">
        <v>22</v>
      </c>
      <c r="C58" s="9" t="s">
        <v>402</v>
      </c>
      <c r="D58" s="4" t="s">
        <v>403</v>
      </c>
      <c r="E58" s="4">
        <v>4625</v>
      </c>
    </row>
    <row r="59" spans="1:5">
      <c r="A59" s="9" t="s">
        <v>21</v>
      </c>
      <c r="B59" s="4" t="s">
        <v>22</v>
      </c>
      <c r="C59" s="9" t="s">
        <v>404</v>
      </c>
      <c r="D59" s="4" t="s">
        <v>405</v>
      </c>
      <c r="E59" s="4">
        <v>16382</v>
      </c>
    </row>
    <row r="60" spans="1:5">
      <c r="A60" s="9" t="s">
        <v>21</v>
      </c>
      <c r="B60" s="4" t="s">
        <v>22</v>
      </c>
      <c r="C60" s="9" t="s">
        <v>406</v>
      </c>
      <c r="D60" s="4" t="s">
        <v>407</v>
      </c>
      <c r="E60" s="4">
        <v>17465</v>
      </c>
    </row>
    <row r="61" spans="1:5">
      <c r="A61" s="9" t="s">
        <v>21</v>
      </c>
      <c r="B61" s="4" t="s">
        <v>22</v>
      </c>
      <c r="C61" s="9" t="s">
        <v>408</v>
      </c>
      <c r="D61" s="4" t="s">
        <v>409</v>
      </c>
      <c r="E61" s="4">
        <v>8210</v>
      </c>
    </row>
    <row r="62" spans="1:5">
      <c r="A62" s="9" t="s">
        <v>21</v>
      </c>
      <c r="B62" s="4" t="s">
        <v>22</v>
      </c>
      <c r="C62" s="9" t="s">
        <v>410</v>
      </c>
      <c r="D62" s="4" t="s">
        <v>411</v>
      </c>
      <c r="E62" s="4">
        <v>12711</v>
      </c>
    </row>
    <row r="63" spans="1:5">
      <c r="A63" s="9" t="s">
        <v>21</v>
      </c>
      <c r="B63" s="4" t="s">
        <v>22</v>
      </c>
      <c r="C63" s="9" t="s">
        <v>412</v>
      </c>
      <c r="D63" s="4" t="s">
        <v>413</v>
      </c>
      <c r="E63" s="4">
        <v>9933</v>
      </c>
    </row>
    <row r="64" spans="1:5">
      <c r="A64" s="9" t="s">
        <v>21</v>
      </c>
      <c r="B64" s="4" t="s">
        <v>22</v>
      </c>
      <c r="C64" s="9" t="s">
        <v>414</v>
      </c>
      <c r="D64" s="4" t="s">
        <v>415</v>
      </c>
      <c r="E64" s="4">
        <v>14239</v>
      </c>
    </row>
    <row r="65" spans="1:5">
      <c r="A65" s="9" t="s">
        <v>21</v>
      </c>
      <c r="B65" s="4" t="s">
        <v>22</v>
      </c>
      <c r="C65" s="9" t="s">
        <v>416</v>
      </c>
      <c r="D65" s="4" t="s">
        <v>417</v>
      </c>
      <c r="E65" s="4">
        <v>13221</v>
      </c>
    </row>
    <row r="66" spans="1:5">
      <c r="A66" s="9" t="s">
        <v>21</v>
      </c>
      <c r="B66" s="4" t="s">
        <v>22</v>
      </c>
      <c r="C66" s="9" t="s">
        <v>418</v>
      </c>
      <c r="D66" s="4" t="s">
        <v>419</v>
      </c>
      <c r="E66" s="4">
        <v>3567</v>
      </c>
    </row>
    <row r="67" spans="1:5">
      <c r="A67" s="9" t="s">
        <v>21</v>
      </c>
      <c r="B67" s="4" t="s">
        <v>22</v>
      </c>
      <c r="C67" s="9" t="s">
        <v>420</v>
      </c>
      <c r="D67" s="4" t="s">
        <v>421</v>
      </c>
      <c r="E67" s="4">
        <v>11227</v>
      </c>
    </row>
    <row r="68" spans="1:5">
      <c r="A68" s="9" t="s">
        <v>21</v>
      </c>
      <c r="B68" s="4" t="s">
        <v>22</v>
      </c>
      <c r="C68" s="9" t="s">
        <v>422</v>
      </c>
      <c r="D68" s="4" t="s">
        <v>423</v>
      </c>
      <c r="E68" s="4">
        <v>4650</v>
      </c>
    </row>
    <row r="69" spans="1:5">
      <c r="A69" s="9" t="s">
        <v>21</v>
      </c>
      <c r="B69" s="4" t="s">
        <v>22</v>
      </c>
      <c r="C69" s="9" t="s">
        <v>424</v>
      </c>
      <c r="D69" s="4" t="s">
        <v>425</v>
      </c>
      <c r="E69" s="4">
        <v>6987</v>
      </c>
    </row>
    <row r="70" spans="1:5">
      <c r="A70" s="9" t="s">
        <v>21</v>
      </c>
      <c r="B70" s="4" t="s">
        <v>22</v>
      </c>
      <c r="C70" s="9" t="s">
        <v>426</v>
      </c>
      <c r="D70" s="4" t="s">
        <v>427</v>
      </c>
      <c r="E70" s="4">
        <v>5205</v>
      </c>
    </row>
    <row r="71" spans="1:5">
      <c r="A71" s="9" t="s">
        <v>21</v>
      </c>
      <c r="B71" s="4" t="s">
        <v>22</v>
      </c>
      <c r="C71" s="9" t="s">
        <v>428</v>
      </c>
      <c r="D71" s="4" t="s">
        <v>429</v>
      </c>
      <c r="E71" s="4">
        <v>13028</v>
      </c>
    </row>
    <row r="72" spans="1:5">
      <c r="A72" s="9" t="s">
        <v>21</v>
      </c>
      <c r="B72" s="4" t="s">
        <v>22</v>
      </c>
      <c r="C72" s="9" t="s">
        <v>430</v>
      </c>
      <c r="D72" s="4" t="s">
        <v>431</v>
      </c>
      <c r="E72" s="4">
        <v>4793</v>
      </c>
    </row>
    <row r="73" spans="1:5">
      <c r="A73" s="9" t="s">
        <v>21</v>
      </c>
      <c r="B73" s="4" t="s">
        <v>22</v>
      </c>
      <c r="C73" s="9" t="s">
        <v>432</v>
      </c>
      <c r="D73" s="4" t="s">
        <v>433</v>
      </c>
      <c r="E73" s="4">
        <v>5344</v>
      </c>
    </row>
    <row r="74" spans="1:5">
      <c r="A74" s="9" t="s">
        <v>21</v>
      </c>
      <c r="B74" s="4" t="s">
        <v>22</v>
      </c>
      <c r="C74" s="9" t="s">
        <v>434</v>
      </c>
      <c r="D74" s="4" t="s">
        <v>435</v>
      </c>
      <c r="E74" s="4">
        <v>8073</v>
      </c>
    </row>
    <row r="75" spans="1:5">
      <c r="A75" s="9" t="s">
        <v>21</v>
      </c>
      <c r="B75" s="4" t="s">
        <v>22</v>
      </c>
      <c r="C75" s="9" t="s">
        <v>436</v>
      </c>
      <c r="D75" s="4" t="s">
        <v>437</v>
      </c>
      <c r="E75" s="4">
        <v>3472</v>
      </c>
    </row>
    <row r="76" spans="1:5">
      <c r="A76" s="9" t="s">
        <v>21</v>
      </c>
      <c r="B76" s="4" t="s">
        <v>22</v>
      </c>
      <c r="C76" s="9" t="s">
        <v>438</v>
      </c>
      <c r="D76" s="4" t="s">
        <v>439</v>
      </c>
      <c r="E76" s="4">
        <v>7282</v>
      </c>
    </row>
    <row r="77" spans="1:5">
      <c r="A77" s="9" t="s">
        <v>21</v>
      </c>
      <c r="B77" s="4" t="s">
        <v>22</v>
      </c>
      <c r="C77" s="9" t="s">
        <v>440</v>
      </c>
      <c r="D77" s="4" t="s">
        <v>441</v>
      </c>
      <c r="E77" s="4">
        <v>6305</v>
      </c>
    </row>
    <row r="78" spans="1:5">
      <c r="A78" s="9" t="s">
        <v>21</v>
      </c>
      <c r="B78" s="4" t="s">
        <v>22</v>
      </c>
      <c r="C78" s="9" t="s">
        <v>442</v>
      </c>
      <c r="D78" s="4" t="s">
        <v>443</v>
      </c>
      <c r="E78" s="4">
        <v>7537</v>
      </c>
    </row>
    <row r="79" spans="1:5">
      <c r="A79" s="9" t="s">
        <v>21</v>
      </c>
      <c r="B79" s="4" t="s">
        <v>22</v>
      </c>
      <c r="C79" s="9" t="s">
        <v>444</v>
      </c>
      <c r="D79" s="4" t="s">
        <v>445</v>
      </c>
      <c r="E79" s="4">
        <v>5503</v>
      </c>
    </row>
    <row r="80" spans="1:5">
      <c r="A80" s="9" t="s">
        <v>21</v>
      </c>
      <c r="B80" s="4" t="s">
        <v>22</v>
      </c>
      <c r="C80" s="9" t="s">
        <v>446</v>
      </c>
      <c r="D80" s="4" t="s">
        <v>447</v>
      </c>
      <c r="E80" s="4">
        <v>9428</v>
      </c>
    </row>
    <row r="81" spans="1:5">
      <c r="A81" s="9" t="s">
        <v>21</v>
      </c>
      <c r="B81" s="4" t="s">
        <v>22</v>
      </c>
      <c r="C81" s="9" t="s">
        <v>448</v>
      </c>
      <c r="D81" s="4" t="s">
        <v>449</v>
      </c>
      <c r="E81" s="4">
        <v>3646</v>
      </c>
    </row>
    <row r="82" spans="1:5">
      <c r="A82" s="9" t="s">
        <v>23</v>
      </c>
      <c r="B82" s="4" t="s">
        <v>24</v>
      </c>
      <c r="C82" s="9" t="s">
        <v>450</v>
      </c>
      <c r="D82" s="4" t="s">
        <v>451</v>
      </c>
      <c r="E82" s="4">
        <v>80677</v>
      </c>
    </row>
    <row r="83" spans="1:5">
      <c r="A83" s="9" t="s">
        <v>25</v>
      </c>
      <c r="B83" s="4" t="s">
        <v>26</v>
      </c>
      <c r="C83" s="9" t="s">
        <v>452</v>
      </c>
      <c r="D83" s="4" t="s">
        <v>453</v>
      </c>
      <c r="E83" s="4">
        <v>364</v>
      </c>
    </row>
    <row r="84" spans="1:5">
      <c r="A84" s="9" t="s">
        <v>27</v>
      </c>
      <c r="B84" s="4" t="s">
        <v>28</v>
      </c>
      <c r="C84" s="9" t="s">
        <v>454</v>
      </c>
      <c r="D84" s="4" t="s">
        <v>455</v>
      </c>
      <c r="E84" s="4">
        <v>1461</v>
      </c>
    </row>
    <row r="85" spans="1:5">
      <c r="A85" s="9" t="s">
        <v>29</v>
      </c>
      <c r="B85" s="4" t="s">
        <v>30</v>
      </c>
      <c r="C85" s="9" t="s">
        <v>456</v>
      </c>
      <c r="D85" s="4" t="s">
        <v>457</v>
      </c>
      <c r="E85" s="4">
        <v>101091</v>
      </c>
    </row>
    <row r="86" spans="1:5">
      <c r="A86" s="9" t="s">
        <v>31</v>
      </c>
      <c r="B86" s="4" t="s">
        <v>32</v>
      </c>
      <c r="C86" s="9" t="s">
        <v>458</v>
      </c>
      <c r="D86" s="4" t="s">
        <v>459</v>
      </c>
      <c r="E86" s="4">
        <v>4783</v>
      </c>
    </row>
    <row r="87" spans="1:5">
      <c r="A87" s="9" t="s">
        <v>31</v>
      </c>
      <c r="B87" s="4" t="s">
        <v>32</v>
      </c>
      <c r="C87" s="9" t="s">
        <v>460</v>
      </c>
      <c r="D87" s="4" t="s">
        <v>461</v>
      </c>
      <c r="E87" s="4">
        <v>24534</v>
      </c>
    </row>
    <row r="88" spans="1:5">
      <c r="A88" s="9" t="s">
        <v>33</v>
      </c>
      <c r="B88" s="4" t="s">
        <v>34</v>
      </c>
      <c r="C88" s="9" t="s">
        <v>462</v>
      </c>
      <c r="D88" s="4" t="s">
        <v>463</v>
      </c>
      <c r="E88" s="4">
        <v>193</v>
      </c>
    </row>
    <row r="89" spans="1:5">
      <c r="A89" s="9" t="s">
        <v>33</v>
      </c>
      <c r="B89" s="4" t="s">
        <v>34</v>
      </c>
      <c r="C89" s="9" t="s">
        <v>464</v>
      </c>
      <c r="D89" s="4" t="s">
        <v>465</v>
      </c>
      <c r="E89" s="4">
        <v>168</v>
      </c>
    </row>
    <row r="90" spans="1:5">
      <c r="A90" s="9" t="s">
        <v>33</v>
      </c>
      <c r="B90" s="4" t="s">
        <v>34</v>
      </c>
      <c r="C90" s="9" t="s">
        <v>466</v>
      </c>
      <c r="D90" s="4" t="s">
        <v>467</v>
      </c>
      <c r="E90" s="4">
        <v>1003</v>
      </c>
    </row>
    <row r="91" spans="1:5">
      <c r="A91" s="9" t="s">
        <v>35</v>
      </c>
      <c r="B91" s="4" t="s">
        <v>36</v>
      </c>
      <c r="C91" s="9" t="s">
        <v>468</v>
      </c>
      <c r="D91" s="4" t="s">
        <v>469</v>
      </c>
      <c r="E91" s="4">
        <v>33814</v>
      </c>
    </row>
    <row r="92" spans="1:5">
      <c r="A92" s="9" t="s">
        <v>37</v>
      </c>
      <c r="B92" s="4" t="s">
        <v>38</v>
      </c>
      <c r="C92" s="9" t="s">
        <v>470</v>
      </c>
      <c r="D92" s="4" t="s">
        <v>471</v>
      </c>
      <c r="E92" s="4">
        <v>2603</v>
      </c>
    </row>
    <row r="93" spans="1:5">
      <c r="A93" s="9" t="s">
        <v>39</v>
      </c>
      <c r="B93" s="4" t="s">
        <v>40</v>
      </c>
      <c r="C93" s="9" t="s">
        <v>472</v>
      </c>
      <c r="D93" s="4" t="s">
        <v>473</v>
      </c>
      <c r="E93" s="4">
        <v>259</v>
      </c>
    </row>
    <row r="94" spans="1:5">
      <c r="A94" s="9" t="s">
        <v>41</v>
      </c>
      <c r="B94" s="4" t="s">
        <v>42</v>
      </c>
      <c r="C94" s="9" t="s">
        <v>474</v>
      </c>
      <c r="D94" s="4" t="s">
        <v>475</v>
      </c>
      <c r="E94" s="4">
        <v>947</v>
      </c>
    </row>
    <row r="95" spans="1:5">
      <c r="A95" s="9" t="s">
        <v>43</v>
      </c>
      <c r="B95" s="4" t="s">
        <v>44</v>
      </c>
      <c r="C95" s="9" t="s">
        <v>476</v>
      </c>
      <c r="D95" s="4" t="s">
        <v>477</v>
      </c>
      <c r="E95" s="4">
        <v>4097</v>
      </c>
    </row>
    <row r="96" spans="1:5">
      <c r="A96" s="9" t="s">
        <v>43</v>
      </c>
      <c r="B96" s="4" t="s">
        <v>44</v>
      </c>
      <c r="C96" s="9" t="s">
        <v>478</v>
      </c>
      <c r="D96" s="4" t="s">
        <v>479</v>
      </c>
      <c r="E96" s="4">
        <v>9702</v>
      </c>
    </row>
    <row r="97" spans="1:5">
      <c r="A97" s="9" t="s">
        <v>45</v>
      </c>
      <c r="B97" s="4" t="s">
        <v>46</v>
      </c>
      <c r="C97" s="9" t="s">
        <v>480</v>
      </c>
      <c r="D97" s="4" t="s">
        <v>481</v>
      </c>
      <c r="E97" s="4">
        <v>5665</v>
      </c>
    </row>
    <row r="98" spans="1:5">
      <c r="A98" s="9" t="s">
        <v>45</v>
      </c>
      <c r="B98" s="4" t="s">
        <v>46</v>
      </c>
      <c r="C98" s="9" t="s">
        <v>482</v>
      </c>
      <c r="D98" s="4" t="s">
        <v>483</v>
      </c>
      <c r="E98" s="4">
        <v>1</v>
      </c>
    </row>
    <row r="99" spans="1:5">
      <c r="A99" s="9" t="s">
        <v>45</v>
      </c>
      <c r="B99" s="4" t="s">
        <v>46</v>
      </c>
      <c r="C99" s="9" t="s">
        <v>484</v>
      </c>
      <c r="D99" s="4" t="s">
        <v>485</v>
      </c>
      <c r="E99" s="4">
        <v>349</v>
      </c>
    </row>
    <row r="100" spans="1:5">
      <c r="A100" s="9" t="s">
        <v>45</v>
      </c>
      <c r="B100" s="4" t="s">
        <v>46</v>
      </c>
      <c r="C100" s="9" t="s">
        <v>486</v>
      </c>
      <c r="D100" s="4" t="s">
        <v>487</v>
      </c>
      <c r="E100" s="4">
        <v>1</v>
      </c>
    </row>
    <row r="101" spans="1:5">
      <c r="A101" s="9" t="s">
        <v>47</v>
      </c>
      <c r="B101" s="4" t="s">
        <v>48</v>
      </c>
      <c r="C101" s="9" t="s">
        <v>488</v>
      </c>
      <c r="D101" s="4" t="s">
        <v>489</v>
      </c>
      <c r="E101" s="4">
        <v>290</v>
      </c>
    </row>
    <row r="102" spans="1:5">
      <c r="A102" s="9" t="s">
        <v>49</v>
      </c>
      <c r="B102" s="4" t="s">
        <v>50</v>
      </c>
      <c r="C102" s="9" t="s">
        <v>490</v>
      </c>
      <c r="D102" s="4" t="s">
        <v>491</v>
      </c>
      <c r="E102" s="4">
        <v>247</v>
      </c>
    </row>
    <row r="103" spans="1:5">
      <c r="A103" s="9" t="s">
        <v>51</v>
      </c>
      <c r="B103" s="4" t="s">
        <v>52</v>
      </c>
      <c r="C103" s="9" t="s">
        <v>492</v>
      </c>
      <c r="D103" s="4" t="s">
        <v>493</v>
      </c>
      <c r="E103" s="4">
        <v>184</v>
      </c>
    </row>
    <row r="104" spans="1:5">
      <c r="A104" s="9" t="s">
        <v>53</v>
      </c>
      <c r="B104" s="4" t="s">
        <v>54</v>
      </c>
      <c r="C104" s="9" t="s">
        <v>494</v>
      </c>
      <c r="D104" s="4" t="s">
        <v>495</v>
      </c>
      <c r="E104" s="4">
        <v>497</v>
      </c>
    </row>
    <row r="105" spans="1:5">
      <c r="A105" s="9" t="s">
        <v>55</v>
      </c>
      <c r="B105" s="4" t="s">
        <v>56</v>
      </c>
      <c r="C105" s="9" t="s">
        <v>496</v>
      </c>
      <c r="D105" s="4" t="s">
        <v>497</v>
      </c>
      <c r="E105" s="4">
        <v>180</v>
      </c>
    </row>
    <row r="106" spans="1:5">
      <c r="A106" s="9" t="s">
        <v>55</v>
      </c>
      <c r="B106" s="4" t="s">
        <v>56</v>
      </c>
      <c r="C106" s="9" t="s">
        <v>498</v>
      </c>
      <c r="D106" s="4" t="s">
        <v>499</v>
      </c>
      <c r="E106" s="4">
        <v>149</v>
      </c>
    </row>
    <row r="107" spans="1:5">
      <c r="A107" s="9" t="s">
        <v>57</v>
      </c>
      <c r="B107" s="4" t="s">
        <v>58</v>
      </c>
      <c r="C107" s="9" t="s">
        <v>500</v>
      </c>
      <c r="D107" s="4" t="s">
        <v>501</v>
      </c>
      <c r="E107" s="4">
        <v>236</v>
      </c>
    </row>
    <row r="108" spans="1:5">
      <c r="A108" s="9" t="s">
        <v>59</v>
      </c>
      <c r="B108" s="4" t="s">
        <v>60</v>
      </c>
      <c r="C108" s="9" t="s">
        <v>502</v>
      </c>
      <c r="D108" s="4" t="s">
        <v>503</v>
      </c>
      <c r="E108" s="4">
        <v>246</v>
      </c>
    </row>
    <row r="109" spans="1:5">
      <c r="A109" s="9" t="s">
        <v>61</v>
      </c>
      <c r="B109" s="4" t="s">
        <v>62</v>
      </c>
      <c r="C109" s="9" t="s">
        <v>504</v>
      </c>
      <c r="D109" s="4" t="s">
        <v>505</v>
      </c>
      <c r="E109" s="4">
        <v>37</v>
      </c>
    </row>
    <row r="110" spans="1:5">
      <c r="A110" s="9" t="s">
        <v>63</v>
      </c>
      <c r="B110" s="4" t="s">
        <v>64</v>
      </c>
      <c r="C110" s="9" t="s">
        <v>506</v>
      </c>
      <c r="D110" s="4" t="s">
        <v>507</v>
      </c>
      <c r="E110" s="4">
        <v>71</v>
      </c>
    </row>
    <row r="111" spans="1:5">
      <c r="A111" s="9" t="s">
        <v>65</v>
      </c>
      <c r="B111" s="4" t="s">
        <v>66</v>
      </c>
      <c r="C111" s="9" t="s">
        <v>508</v>
      </c>
      <c r="D111" s="4" t="s">
        <v>509</v>
      </c>
      <c r="E111" s="4">
        <v>190</v>
      </c>
    </row>
    <row r="112" spans="1:5">
      <c r="A112" s="9" t="s">
        <v>67</v>
      </c>
      <c r="B112" s="4" t="s">
        <v>68</v>
      </c>
      <c r="C112" s="9" t="s">
        <v>510</v>
      </c>
      <c r="D112" s="4" t="s">
        <v>511</v>
      </c>
      <c r="E112" s="4">
        <v>11</v>
      </c>
    </row>
    <row r="113" spans="1:5">
      <c r="A113" s="9" t="s">
        <v>69</v>
      </c>
      <c r="B113" s="4" t="s">
        <v>70</v>
      </c>
      <c r="C113" s="9" t="s">
        <v>512</v>
      </c>
      <c r="D113" s="4" t="s">
        <v>513</v>
      </c>
      <c r="E113" s="4">
        <v>101</v>
      </c>
    </row>
    <row r="114" spans="1:5">
      <c r="A114" s="9" t="s">
        <v>71</v>
      </c>
      <c r="B114" s="4" t="s">
        <v>72</v>
      </c>
      <c r="C114" s="9" t="s">
        <v>514</v>
      </c>
      <c r="D114" s="4" t="s">
        <v>515</v>
      </c>
      <c r="E114" s="4">
        <v>38</v>
      </c>
    </row>
    <row r="115" spans="1:5">
      <c r="A115" s="9" t="s">
        <v>73</v>
      </c>
      <c r="B115" s="4" t="s">
        <v>74</v>
      </c>
      <c r="C115" s="9" t="s">
        <v>516</v>
      </c>
      <c r="D115" s="4" t="s">
        <v>517</v>
      </c>
      <c r="E115" s="4">
        <v>60</v>
      </c>
    </row>
    <row r="116" spans="1:5">
      <c r="A116" s="9" t="s">
        <v>75</v>
      </c>
      <c r="B116" s="4" t="s">
        <v>76</v>
      </c>
      <c r="C116" s="9" t="s">
        <v>518</v>
      </c>
      <c r="D116" s="4" t="s">
        <v>519</v>
      </c>
      <c r="E116" s="4">
        <v>83</v>
      </c>
    </row>
    <row r="117" spans="1:5">
      <c r="A117" s="9" t="s">
        <v>77</v>
      </c>
      <c r="B117" s="4" t="s">
        <v>78</v>
      </c>
      <c r="C117" s="9" t="s">
        <v>520</v>
      </c>
      <c r="D117" s="4" t="s">
        <v>521</v>
      </c>
      <c r="E117" s="4">
        <v>56</v>
      </c>
    </row>
    <row r="118" spans="1:5">
      <c r="A118" s="9" t="s">
        <v>77</v>
      </c>
      <c r="B118" s="4" t="s">
        <v>78</v>
      </c>
      <c r="C118" s="9" t="s">
        <v>522</v>
      </c>
      <c r="D118" s="4" t="s">
        <v>523</v>
      </c>
      <c r="E118" s="4">
        <v>2</v>
      </c>
    </row>
    <row r="119" spans="1:5">
      <c r="A119" s="9" t="s">
        <v>77</v>
      </c>
      <c r="B119" s="4" t="s">
        <v>78</v>
      </c>
      <c r="C119" s="9" t="s">
        <v>524</v>
      </c>
      <c r="D119" s="4" t="s">
        <v>525</v>
      </c>
      <c r="E119" s="4">
        <v>8</v>
      </c>
    </row>
    <row r="120" spans="1:5">
      <c r="A120" s="9" t="s">
        <v>79</v>
      </c>
      <c r="B120" s="4" t="s">
        <v>80</v>
      </c>
      <c r="C120" s="9" t="s">
        <v>526</v>
      </c>
      <c r="D120" s="4" t="s">
        <v>527</v>
      </c>
      <c r="E120" s="4">
        <v>41</v>
      </c>
    </row>
    <row r="121" spans="1:5">
      <c r="A121" s="9" t="s">
        <v>81</v>
      </c>
      <c r="B121" s="4" t="s">
        <v>82</v>
      </c>
      <c r="C121" s="9" t="s">
        <v>528</v>
      </c>
      <c r="D121" s="4" t="s">
        <v>529</v>
      </c>
      <c r="E121" s="4">
        <v>110</v>
      </c>
    </row>
    <row r="122" spans="1:5">
      <c r="A122" s="9" t="s">
        <v>81</v>
      </c>
      <c r="B122" s="4" t="s">
        <v>82</v>
      </c>
      <c r="C122" s="9" t="s">
        <v>530</v>
      </c>
      <c r="D122" s="4" t="s">
        <v>531</v>
      </c>
      <c r="E122" s="4">
        <v>50</v>
      </c>
    </row>
    <row r="123" spans="1:5">
      <c r="A123" s="9" t="s">
        <v>83</v>
      </c>
      <c r="B123" s="4" t="s">
        <v>84</v>
      </c>
      <c r="C123" s="9" t="s">
        <v>532</v>
      </c>
      <c r="D123" s="4" t="s">
        <v>84</v>
      </c>
      <c r="E123" s="4">
        <v>89</v>
      </c>
    </row>
    <row r="124" spans="1:5">
      <c r="A124" s="9" t="s">
        <v>83</v>
      </c>
      <c r="B124" s="4" t="s">
        <v>84</v>
      </c>
      <c r="C124" s="9" t="s">
        <v>533</v>
      </c>
      <c r="D124" s="4" t="s">
        <v>534</v>
      </c>
      <c r="E124" s="4">
        <v>232</v>
      </c>
    </row>
    <row r="125" spans="1:5">
      <c r="A125" s="9" t="s">
        <v>85</v>
      </c>
      <c r="B125" s="4" t="s">
        <v>86</v>
      </c>
      <c r="C125" s="9" t="s">
        <v>535</v>
      </c>
      <c r="D125" s="4" t="s">
        <v>536</v>
      </c>
      <c r="E125" s="4">
        <v>221</v>
      </c>
    </row>
    <row r="126" spans="1:5">
      <c r="A126" s="9" t="s">
        <v>87</v>
      </c>
      <c r="B126" s="4" t="s">
        <v>88</v>
      </c>
      <c r="C126" s="9" t="s">
        <v>537</v>
      </c>
      <c r="D126" s="4" t="s">
        <v>538</v>
      </c>
      <c r="E126" s="4">
        <v>103</v>
      </c>
    </row>
    <row r="127" spans="1:5">
      <c r="A127" s="9" t="s">
        <v>89</v>
      </c>
      <c r="B127" s="4" t="s">
        <v>90</v>
      </c>
      <c r="C127" s="9" t="s">
        <v>539</v>
      </c>
      <c r="D127" s="4" t="s">
        <v>540</v>
      </c>
      <c r="E127" s="4">
        <v>576</v>
      </c>
    </row>
    <row r="128" spans="1:5">
      <c r="A128" s="9" t="s">
        <v>91</v>
      </c>
      <c r="B128" s="4" t="s">
        <v>92</v>
      </c>
      <c r="C128" s="9" t="s">
        <v>541</v>
      </c>
      <c r="D128" s="4" t="s">
        <v>542</v>
      </c>
      <c r="E128" s="4">
        <v>245</v>
      </c>
    </row>
    <row r="129" spans="1:5">
      <c r="A129" s="9" t="s">
        <v>93</v>
      </c>
      <c r="B129" s="4" t="s">
        <v>94</v>
      </c>
      <c r="C129" s="9" t="s">
        <v>543</v>
      </c>
      <c r="D129" s="4" t="s">
        <v>544</v>
      </c>
      <c r="E129" s="4">
        <v>62400</v>
      </c>
    </row>
    <row r="130" spans="1:5">
      <c r="A130" s="9" t="s">
        <v>95</v>
      </c>
      <c r="B130" s="4" t="s">
        <v>96</v>
      </c>
      <c r="C130" s="9" t="s">
        <v>545</v>
      </c>
      <c r="D130" s="4" t="s">
        <v>546</v>
      </c>
      <c r="E130" s="4">
        <v>152889</v>
      </c>
    </row>
    <row r="131" spans="1:5">
      <c r="A131" s="9" t="s">
        <v>95</v>
      </c>
      <c r="B131" s="4" t="s">
        <v>96</v>
      </c>
      <c r="C131" s="9" t="s">
        <v>547</v>
      </c>
      <c r="D131" s="4" t="s">
        <v>548</v>
      </c>
      <c r="E131" s="4">
        <v>2187</v>
      </c>
    </row>
    <row r="132" spans="1:5">
      <c r="A132" s="9" t="s">
        <v>97</v>
      </c>
      <c r="B132" s="4" t="s">
        <v>98</v>
      </c>
      <c r="C132" s="9" t="s">
        <v>484</v>
      </c>
      <c r="D132" s="4" t="s">
        <v>485</v>
      </c>
      <c r="E132" s="4">
        <v>1</v>
      </c>
    </row>
    <row r="133" spans="1:5">
      <c r="A133" s="9" t="s">
        <v>97</v>
      </c>
      <c r="B133" s="4" t="s">
        <v>98</v>
      </c>
      <c r="C133" s="9" t="s">
        <v>549</v>
      </c>
      <c r="D133" s="4" t="s">
        <v>550</v>
      </c>
      <c r="E133" s="4">
        <v>19962</v>
      </c>
    </row>
    <row r="134" spans="1:5">
      <c r="A134" s="9" t="s">
        <v>97</v>
      </c>
      <c r="B134" s="4" t="s">
        <v>98</v>
      </c>
      <c r="C134" s="9" t="s">
        <v>551</v>
      </c>
      <c r="D134" s="4" t="s">
        <v>552</v>
      </c>
      <c r="E134" s="4">
        <v>15504</v>
      </c>
    </row>
    <row r="135" spans="1:5">
      <c r="A135" s="9" t="s">
        <v>99</v>
      </c>
      <c r="B135" s="4" t="s">
        <v>100</v>
      </c>
      <c r="C135" s="9" t="s">
        <v>553</v>
      </c>
      <c r="D135" s="4" t="s">
        <v>554</v>
      </c>
      <c r="E135" s="4">
        <v>95</v>
      </c>
    </row>
    <row r="136" spans="1:5">
      <c r="A136" s="9" t="s">
        <v>99</v>
      </c>
      <c r="B136" s="4" t="s">
        <v>100</v>
      </c>
      <c r="C136" s="9" t="s">
        <v>555</v>
      </c>
      <c r="D136" s="4" t="s">
        <v>556</v>
      </c>
      <c r="E136" s="4">
        <v>29</v>
      </c>
    </row>
    <row r="137" spans="1:5">
      <c r="A137" s="9" t="s">
        <v>99</v>
      </c>
      <c r="B137" s="4" t="s">
        <v>100</v>
      </c>
      <c r="C137" s="9" t="s">
        <v>557</v>
      </c>
      <c r="D137" s="4" t="s">
        <v>558</v>
      </c>
      <c r="E137" s="4">
        <v>57</v>
      </c>
    </row>
    <row r="138" spans="1:5">
      <c r="A138" s="9" t="s">
        <v>99</v>
      </c>
      <c r="B138" s="4" t="s">
        <v>100</v>
      </c>
      <c r="C138" s="9" t="s">
        <v>559</v>
      </c>
      <c r="D138" s="4" t="s">
        <v>560</v>
      </c>
      <c r="E138" s="4">
        <v>133</v>
      </c>
    </row>
    <row r="139" spans="1:5">
      <c r="A139" s="9" t="s">
        <v>99</v>
      </c>
      <c r="B139" s="4" t="s">
        <v>100</v>
      </c>
      <c r="C139" s="9" t="s">
        <v>561</v>
      </c>
      <c r="D139" s="4" t="s">
        <v>562</v>
      </c>
      <c r="E139" s="4">
        <v>65</v>
      </c>
    </row>
    <row r="140" spans="1:5">
      <c r="A140" s="9" t="s">
        <v>99</v>
      </c>
      <c r="B140" s="4" t="s">
        <v>100</v>
      </c>
      <c r="C140" s="9" t="s">
        <v>563</v>
      </c>
      <c r="D140" s="4" t="s">
        <v>564</v>
      </c>
      <c r="E140" s="4">
        <v>143</v>
      </c>
    </row>
    <row r="141" spans="1:5">
      <c r="A141" s="9" t="s">
        <v>99</v>
      </c>
      <c r="B141" s="4" t="s">
        <v>100</v>
      </c>
      <c r="C141" s="9" t="s">
        <v>565</v>
      </c>
      <c r="D141" s="4" t="s">
        <v>566</v>
      </c>
      <c r="E141" s="4">
        <v>309</v>
      </c>
    </row>
    <row r="142" spans="1:5">
      <c r="A142" s="9" t="s">
        <v>99</v>
      </c>
      <c r="B142" s="4" t="s">
        <v>100</v>
      </c>
      <c r="C142" s="9" t="s">
        <v>567</v>
      </c>
      <c r="D142" s="4" t="s">
        <v>568</v>
      </c>
      <c r="E142" s="4">
        <v>4</v>
      </c>
    </row>
    <row r="143" spans="1:5">
      <c r="A143" s="9" t="s">
        <v>99</v>
      </c>
      <c r="B143" s="4" t="s">
        <v>100</v>
      </c>
      <c r="C143" s="9" t="s">
        <v>569</v>
      </c>
      <c r="D143" s="4" t="s">
        <v>570</v>
      </c>
      <c r="E143" s="4">
        <v>16</v>
      </c>
    </row>
    <row r="144" spans="1:5">
      <c r="A144" s="9" t="s">
        <v>99</v>
      </c>
      <c r="B144" s="4" t="s">
        <v>100</v>
      </c>
      <c r="C144" s="9" t="s">
        <v>571</v>
      </c>
      <c r="D144" s="4" t="s">
        <v>572</v>
      </c>
      <c r="E144" s="4">
        <v>28</v>
      </c>
    </row>
    <row r="145" spans="1:5">
      <c r="A145" s="9" t="s">
        <v>99</v>
      </c>
      <c r="B145" s="4" t="s">
        <v>100</v>
      </c>
      <c r="C145" s="9" t="s">
        <v>573</v>
      </c>
      <c r="D145" s="4" t="s">
        <v>574</v>
      </c>
      <c r="E145" s="4">
        <v>6</v>
      </c>
    </row>
    <row r="146" spans="1:5">
      <c r="A146" s="9" t="s">
        <v>99</v>
      </c>
      <c r="B146" s="4" t="s">
        <v>100</v>
      </c>
      <c r="C146" s="9" t="s">
        <v>575</v>
      </c>
      <c r="D146" s="4" t="s">
        <v>576</v>
      </c>
      <c r="E146" s="4">
        <v>28</v>
      </c>
    </row>
    <row r="147" spans="1:5">
      <c r="A147" s="9" t="s">
        <v>99</v>
      </c>
      <c r="B147" s="4" t="s">
        <v>100</v>
      </c>
      <c r="C147" s="9" t="s">
        <v>577</v>
      </c>
      <c r="D147" s="4" t="s">
        <v>578</v>
      </c>
      <c r="E147" s="4">
        <v>15</v>
      </c>
    </row>
    <row r="148" spans="1:5">
      <c r="A148" s="9" t="s">
        <v>99</v>
      </c>
      <c r="B148" s="4" t="s">
        <v>100</v>
      </c>
      <c r="C148" s="9" t="s">
        <v>579</v>
      </c>
      <c r="D148" s="4" t="s">
        <v>580</v>
      </c>
      <c r="E148" s="4">
        <v>126</v>
      </c>
    </row>
    <row r="149" spans="1:5">
      <c r="A149" s="9" t="s">
        <v>99</v>
      </c>
      <c r="B149" s="4" t="s">
        <v>100</v>
      </c>
      <c r="C149" s="9" t="s">
        <v>581</v>
      </c>
      <c r="D149" s="4" t="s">
        <v>582</v>
      </c>
      <c r="E149" s="4">
        <v>2</v>
      </c>
    </row>
    <row r="150" spans="1:5">
      <c r="A150" s="9" t="s">
        <v>99</v>
      </c>
      <c r="B150" s="4" t="s">
        <v>100</v>
      </c>
      <c r="C150" s="9" t="s">
        <v>583</v>
      </c>
      <c r="D150" s="4" t="s">
        <v>584</v>
      </c>
      <c r="E150" s="4">
        <v>281</v>
      </c>
    </row>
    <row r="151" spans="1:5">
      <c r="A151" s="9" t="s">
        <v>99</v>
      </c>
      <c r="B151" s="4" t="s">
        <v>100</v>
      </c>
      <c r="C151" s="9" t="s">
        <v>585</v>
      </c>
      <c r="D151" s="4" t="s">
        <v>586</v>
      </c>
      <c r="E151" s="4">
        <v>7</v>
      </c>
    </row>
    <row r="152" spans="1:5">
      <c r="A152" s="9" t="s">
        <v>99</v>
      </c>
      <c r="B152" s="4" t="s">
        <v>100</v>
      </c>
      <c r="C152" s="9" t="s">
        <v>587</v>
      </c>
      <c r="D152" s="4" t="s">
        <v>588</v>
      </c>
      <c r="E152" s="4">
        <v>97</v>
      </c>
    </row>
    <row r="153" spans="1:5">
      <c r="A153" s="9" t="s">
        <v>99</v>
      </c>
      <c r="B153" s="4" t="s">
        <v>100</v>
      </c>
      <c r="C153" s="9" t="s">
        <v>589</v>
      </c>
      <c r="D153" s="4" t="s">
        <v>590</v>
      </c>
      <c r="E153" s="4">
        <v>37</v>
      </c>
    </row>
    <row r="154" spans="1:5">
      <c r="A154" s="9" t="s">
        <v>99</v>
      </c>
      <c r="B154" s="4" t="s">
        <v>100</v>
      </c>
      <c r="C154" s="9" t="s">
        <v>591</v>
      </c>
      <c r="D154" s="4" t="s">
        <v>592</v>
      </c>
      <c r="E154" s="4">
        <v>11</v>
      </c>
    </row>
    <row r="155" spans="1:5">
      <c r="A155" s="9" t="s">
        <v>99</v>
      </c>
      <c r="B155" s="4" t="s">
        <v>100</v>
      </c>
      <c r="C155" s="9" t="s">
        <v>593</v>
      </c>
      <c r="D155" s="4" t="s">
        <v>594</v>
      </c>
      <c r="E155" s="4">
        <v>18</v>
      </c>
    </row>
    <row r="156" spans="1:5">
      <c r="A156" s="9" t="s">
        <v>99</v>
      </c>
      <c r="B156" s="4" t="s">
        <v>100</v>
      </c>
      <c r="C156" s="9" t="s">
        <v>595</v>
      </c>
      <c r="D156" s="4" t="s">
        <v>596</v>
      </c>
      <c r="E156" s="4">
        <v>7</v>
      </c>
    </row>
    <row r="157" spans="1:5">
      <c r="A157" s="9" t="s">
        <v>99</v>
      </c>
      <c r="B157" s="4" t="s">
        <v>100</v>
      </c>
      <c r="C157" s="9" t="s">
        <v>597</v>
      </c>
      <c r="D157" s="4" t="s">
        <v>598</v>
      </c>
      <c r="E157" s="4">
        <v>5</v>
      </c>
    </row>
    <row r="158" spans="1:5">
      <c r="A158" s="9" t="s">
        <v>99</v>
      </c>
      <c r="B158" s="4" t="s">
        <v>100</v>
      </c>
      <c r="C158" s="9" t="s">
        <v>599</v>
      </c>
      <c r="D158" s="4" t="s">
        <v>600</v>
      </c>
      <c r="E158" s="4">
        <v>33</v>
      </c>
    </row>
    <row r="159" spans="1:5">
      <c r="A159" s="9" t="s">
        <v>99</v>
      </c>
      <c r="B159" s="4" t="s">
        <v>100</v>
      </c>
      <c r="C159" s="9" t="s">
        <v>601</v>
      </c>
      <c r="D159" s="4" t="s">
        <v>602</v>
      </c>
      <c r="E159" s="4">
        <v>2</v>
      </c>
    </row>
    <row r="160" spans="1:5">
      <c r="A160" s="9" t="s">
        <v>101</v>
      </c>
      <c r="B160" s="4" t="s">
        <v>102</v>
      </c>
      <c r="C160" s="9" t="s">
        <v>603</v>
      </c>
      <c r="D160" s="4" t="s">
        <v>604</v>
      </c>
      <c r="E160" s="4">
        <v>900</v>
      </c>
    </row>
    <row r="161" spans="1:5">
      <c r="A161" s="9" t="s">
        <v>101</v>
      </c>
      <c r="B161" s="4" t="s">
        <v>102</v>
      </c>
      <c r="C161" s="9" t="s">
        <v>605</v>
      </c>
      <c r="D161" s="4" t="s">
        <v>606</v>
      </c>
      <c r="E161" s="4">
        <v>1581</v>
      </c>
    </row>
    <row r="162" spans="1:5">
      <c r="A162" s="9" t="s">
        <v>103</v>
      </c>
      <c r="B162" s="4" t="s">
        <v>104</v>
      </c>
      <c r="C162" s="9" t="s">
        <v>607</v>
      </c>
      <c r="D162" s="4" t="s">
        <v>608</v>
      </c>
      <c r="E162" s="4">
        <v>209</v>
      </c>
    </row>
    <row r="163" spans="1:5">
      <c r="A163" s="9" t="s">
        <v>103</v>
      </c>
      <c r="B163" s="4" t="s">
        <v>104</v>
      </c>
      <c r="C163" s="9" t="s">
        <v>609</v>
      </c>
      <c r="D163" s="4" t="s">
        <v>610</v>
      </c>
      <c r="E163" s="4">
        <v>74</v>
      </c>
    </row>
    <row r="164" spans="1:5">
      <c r="A164" s="9" t="s">
        <v>103</v>
      </c>
      <c r="B164" s="4" t="s">
        <v>104</v>
      </c>
      <c r="C164" s="9" t="s">
        <v>611</v>
      </c>
      <c r="D164" s="4" t="s">
        <v>612</v>
      </c>
      <c r="E164" s="4">
        <v>6</v>
      </c>
    </row>
    <row r="165" spans="1:5">
      <c r="A165" s="9" t="s">
        <v>103</v>
      </c>
      <c r="B165" s="4" t="s">
        <v>104</v>
      </c>
      <c r="C165" s="9" t="s">
        <v>613</v>
      </c>
      <c r="D165" s="4" t="s">
        <v>614</v>
      </c>
      <c r="E165" s="4">
        <v>73</v>
      </c>
    </row>
    <row r="166" spans="1:5">
      <c r="A166" s="9" t="s">
        <v>103</v>
      </c>
      <c r="B166" s="4" t="s">
        <v>104</v>
      </c>
      <c r="C166" s="9" t="s">
        <v>615</v>
      </c>
      <c r="D166" s="4" t="s">
        <v>616</v>
      </c>
      <c r="E166" s="4">
        <v>115</v>
      </c>
    </row>
    <row r="167" spans="1:5">
      <c r="A167" s="9" t="s">
        <v>103</v>
      </c>
      <c r="B167" s="4" t="s">
        <v>104</v>
      </c>
      <c r="C167" s="9" t="s">
        <v>617</v>
      </c>
      <c r="D167" s="4" t="s">
        <v>618</v>
      </c>
      <c r="E167" s="4">
        <v>16</v>
      </c>
    </row>
    <row r="168" spans="1:5">
      <c r="A168" s="9" t="s">
        <v>103</v>
      </c>
      <c r="B168" s="4" t="s">
        <v>104</v>
      </c>
      <c r="C168" s="9" t="s">
        <v>619</v>
      </c>
      <c r="D168" s="4" t="s">
        <v>620</v>
      </c>
      <c r="E168" s="4">
        <v>149</v>
      </c>
    </row>
    <row r="169" spans="1:5">
      <c r="A169" s="9" t="s">
        <v>103</v>
      </c>
      <c r="B169" s="4" t="s">
        <v>104</v>
      </c>
      <c r="C169" s="9" t="s">
        <v>621</v>
      </c>
      <c r="D169" s="4" t="s">
        <v>622</v>
      </c>
      <c r="E169" s="4">
        <v>123</v>
      </c>
    </row>
    <row r="170" spans="1:5">
      <c r="A170" s="9" t="s">
        <v>105</v>
      </c>
      <c r="B170" s="4" t="s">
        <v>106</v>
      </c>
      <c r="C170" s="9" t="s">
        <v>623</v>
      </c>
      <c r="D170" s="4" t="s">
        <v>106</v>
      </c>
      <c r="E170" s="4">
        <v>60</v>
      </c>
    </row>
    <row r="171" spans="1:5">
      <c r="A171" s="9" t="s">
        <v>107</v>
      </c>
      <c r="B171" s="4" t="s">
        <v>108</v>
      </c>
      <c r="C171" s="9" t="s">
        <v>624</v>
      </c>
      <c r="D171" s="4" t="s">
        <v>625</v>
      </c>
      <c r="E171" s="4">
        <v>1986</v>
      </c>
    </row>
    <row r="172" spans="1:5">
      <c r="A172" s="9" t="s">
        <v>107</v>
      </c>
      <c r="B172" s="4" t="s">
        <v>108</v>
      </c>
      <c r="C172" s="9" t="s">
        <v>626</v>
      </c>
      <c r="D172" s="4" t="s">
        <v>627</v>
      </c>
      <c r="E172" s="4">
        <v>269</v>
      </c>
    </row>
    <row r="173" spans="1:5">
      <c r="A173" s="9" t="s">
        <v>109</v>
      </c>
      <c r="B173" s="4" t="s">
        <v>110</v>
      </c>
      <c r="C173" s="9" t="s">
        <v>628</v>
      </c>
      <c r="D173" s="4" t="s">
        <v>629</v>
      </c>
      <c r="E173" s="4">
        <v>118</v>
      </c>
    </row>
    <row r="174" spans="1:5">
      <c r="A174" s="9" t="s">
        <v>111</v>
      </c>
      <c r="B174" s="4" t="s">
        <v>112</v>
      </c>
      <c r="C174" s="9" t="s">
        <v>630</v>
      </c>
      <c r="D174" s="4" t="s">
        <v>631</v>
      </c>
      <c r="E174" s="4">
        <v>69</v>
      </c>
    </row>
    <row r="175" spans="1:5">
      <c r="A175" s="9" t="s">
        <v>113</v>
      </c>
      <c r="B175" s="4" t="s">
        <v>114</v>
      </c>
      <c r="C175" s="9" t="s">
        <v>632</v>
      </c>
      <c r="D175" s="4" t="s">
        <v>633</v>
      </c>
      <c r="E175" s="4">
        <v>1</v>
      </c>
    </row>
    <row r="176" spans="1:5">
      <c r="A176" s="9" t="s">
        <v>115</v>
      </c>
      <c r="B176" s="4" t="s">
        <v>116</v>
      </c>
      <c r="C176" s="9" t="s">
        <v>634</v>
      </c>
      <c r="D176" s="4" t="s">
        <v>635</v>
      </c>
      <c r="E176" s="4">
        <v>29</v>
      </c>
    </row>
    <row r="177" spans="1:5">
      <c r="A177" s="9" t="s">
        <v>117</v>
      </c>
      <c r="B177" s="4" t="s">
        <v>118</v>
      </c>
      <c r="C177" s="9" t="s">
        <v>636</v>
      </c>
      <c r="D177" s="4" t="s">
        <v>118</v>
      </c>
      <c r="E177" s="4">
        <v>1885</v>
      </c>
    </row>
    <row r="178" spans="1:5">
      <c r="A178" s="9" t="s">
        <v>119</v>
      </c>
      <c r="B178" s="4" t="s">
        <v>120</v>
      </c>
      <c r="C178" s="9" t="s">
        <v>637</v>
      </c>
      <c r="D178" s="4" t="s">
        <v>120</v>
      </c>
      <c r="E178" s="4">
        <v>5308</v>
      </c>
    </row>
    <row r="179" spans="1:5">
      <c r="A179" s="9" t="s">
        <v>119</v>
      </c>
      <c r="B179" s="4" t="s">
        <v>120</v>
      </c>
      <c r="C179" s="9" t="s">
        <v>638</v>
      </c>
      <c r="D179" s="4" t="s">
        <v>639</v>
      </c>
      <c r="E179" s="4">
        <v>190</v>
      </c>
    </row>
    <row r="180" spans="1:5">
      <c r="A180" s="9" t="s">
        <v>119</v>
      </c>
      <c r="B180" s="4" t="s">
        <v>120</v>
      </c>
      <c r="C180" s="9" t="s">
        <v>640</v>
      </c>
      <c r="D180" s="4" t="s">
        <v>641</v>
      </c>
      <c r="E180" s="4">
        <v>874</v>
      </c>
    </row>
    <row r="181" spans="1:5">
      <c r="A181" s="9" t="s">
        <v>121</v>
      </c>
      <c r="B181" s="4" t="s">
        <v>122</v>
      </c>
      <c r="C181" s="9" t="s">
        <v>642</v>
      </c>
      <c r="D181" s="4" t="s">
        <v>122</v>
      </c>
      <c r="E181" s="4">
        <v>9373</v>
      </c>
    </row>
    <row r="182" spans="1:5">
      <c r="A182" s="9" t="s">
        <v>121</v>
      </c>
      <c r="B182" s="4" t="s">
        <v>122</v>
      </c>
      <c r="C182" s="9" t="s">
        <v>643</v>
      </c>
      <c r="D182" s="4" t="s">
        <v>644</v>
      </c>
      <c r="E182" s="4">
        <v>430</v>
      </c>
    </row>
    <row r="183" spans="1:5">
      <c r="A183" s="9" t="s">
        <v>123</v>
      </c>
      <c r="B183" s="4" t="s">
        <v>124</v>
      </c>
      <c r="C183" s="9" t="s">
        <v>645</v>
      </c>
      <c r="D183" s="4" t="s">
        <v>646</v>
      </c>
      <c r="E183" s="4">
        <v>6082</v>
      </c>
    </row>
    <row r="184" spans="1:5">
      <c r="A184" s="9" t="s">
        <v>125</v>
      </c>
      <c r="B184" s="4" t="s">
        <v>126</v>
      </c>
      <c r="C184" s="9" t="s">
        <v>647</v>
      </c>
      <c r="D184" s="4" t="s">
        <v>126</v>
      </c>
      <c r="E184" s="4">
        <v>2049</v>
      </c>
    </row>
    <row r="185" spans="1:5">
      <c r="A185" s="9" t="s">
        <v>127</v>
      </c>
      <c r="B185" s="4" t="s">
        <v>128</v>
      </c>
      <c r="C185" s="9" t="s">
        <v>648</v>
      </c>
      <c r="D185" s="4" t="s">
        <v>128</v>
      </c>
      <c r="E185" s="4">
        <v>867</v>
      </c>
    </row>
    <row r="186" spans="1:5">
      <c r="A186" s="9" t="s">
        <v>129</v>
      </c>
      <c r="B186" s="4" t="s">
        <v>130</v>
      </c>
      <c r="C186" s="9" t="s">
        <v>649</v>
      </c>
      <c r="D186" s="4" t="s">
        <v>650</v>
      </c>
      <c r="E186" s="4">
        <v>61</v>
      </c>
    </row>
    <row r="187" spans="1:5">
      <c r="A187" s="9" t="s">
        <v>131</v>
      </c>
      <c r="B187" s="4" t="s">
        <v>132</v>
      </c>
      <c r="C187" s="9" t="s">
        <v>651</v>
      </c>
      <c r="D187" s="4" t="s">
        <v>652</v>
      </c>
      <c r="E187" s="4">
        <v>2313</v>
      </c>
    </row>
    <row r="188" spans="1:5">
      <c r="A188" s="9" t="s">
        <v>133</v>
      </c>
      <c r="B188" s="4" t="s">
        <v>134</v>
      </c>
      <c r="C188" s="9" t="s">
        <v>653</v>
      </c>
      <c r="D188" s="4" t="s">
        <v>654</v>
      </c>
      <c r="E188" s="4">
        <v>442</v>
      </c>
    </row>
    <row r="189" spans="1:5">
      <c r="A189" s="9" t="s">
        <v>135</v>
      </c>
      <c r="B189" s="4" t="s">
        <v>136</v>
      </c>
      <c r="C189" s="9" t="s">
        <v>655</v>
      </c>
      <c r="D189" s="4" t="s">
        <v>136</v>
      </c>
      <c r="E189" s="4">
        <v>3883</v>
      </c>
    </row>
    <row r="190" spans="1:5">
      <c r="A190" s="9" t="s">
        <v>137</v>
      </c>
      <c r="B190" s="4" t="s">
        <v>138</v>
      </c>
      <c r="C190" s="9" t="s">
        <v>656</v>
      </c>
      <c r="D190" s="4" t="s">
        <v>138</v>
      </c>
      <c r="E190" s="4">
        <v>12214</v>
      </c>
    </row>
    <row r="191" spans="1:5">
      <c r="A191" s="9" t="s">
        <v>139</v>
      </c>
      <c r="B191" s="4" t="s">
        <v>140</v>
      </c>
      <c r="C191" s="9" t="s">
        <v>657</v>
      </c>
      <c r="D191" s="4" t="s">
        <v>658</v>
      </c>
      <c r="E191" s="4">
        <v>11670</v>
      </c>
    </row>
    <row r="192" spans="1:5">
      <c r="A192" s="9" t="s">
        <v>141</v>
      </c>
      <c r="B192" s="4" t="s">
        <v>142</v>
      </c>
      <c r="C192" s="9" t="s">
        <v>659</v>
      </c>
      <c r="D192" s="4" t="s">
        <v>142</v>
      </c>
      <c r="E192" s="4">
        <v>415</v>
      </c>
    </row>
    <row r="193" spans="1:5">
      <c r="A193" s="9" t="s">
        <v>143</v>
      </c>
      <c r="B193" s="4" t="s">
        <v>144</v>
      </c>
      <c r="C193" s="9" t="s">
        <v>660</v>
      </c>
      <c r="D193" s="4" t="s">
        <v>661</v>
      </c>
      <c r="E193" s="4">
        <v>1452</v>
      </c>
    </row>
    <row r="194" spans="1:5">
      <c r="A194" s="9" t="s">
        <v>145</v>
      </c>
      <c r="B194" s="4" t="s">
        <v>146</v>
      </c>
      <c r="C194" s="9" t="s">
        <v>662</v>
      </c>
      <c r="D194" s="4" t="s">
        <v>146</v>
      </c>
      <c r="E194" s="4">
        <v>157</v>
      </c>
    </row>
    <row r="195" spans="1:5">
      <c r="A195" s="9" t="s">
        <v>147</v>
      </c>
      <c r="B195" s="4" t="s">
        <v>148</v>
      </c>
      <c r="C195" s="9" t="s">
        <v>663</v>
      </c>
      <c r="D195" s="4" t="s">
        <v>664</v>
      </c>
      <c r="E195" s="4">
        <v>2001</v>
      </c>
    </row>
    <row r="196" spans="1:5">
      <c r="A196" s="9" t="s">
        <v>149</v>
      </c>
      <c r="B196" s="4" t="s">
        <v>150</v>
      </c>
      <c r="C196" s="9" t="s">
        <v>665</v>
      </c>
      <c r="D196" s="4" t="s">
        <v>666</v>
      </c>
      <c r="E196" s="4">
        <v>1048</v>
      </c>
    </row>
    <row r="197" spans="1:5">
      <c r="A197" s="9" t="s">
        <v>151</v>
      </c>
      <c r="B197" s="4" t="s">
        <v>152</v>
      </c>
      <c r="C197" s="9" t="s">
        <v>667</v>
      </c>
      <c r="D197" s="4" t="s">
        <v>152</v>
      </c>
      <c r="E197" s="4">
        <v>238</v>
      </c>
    </row>
    <row r="198" spans="1:5">
      <c r="A198" s="9" t="s">
        <v>153</v>
      </c>
      <c r="B198" s="4" t="s">
        <v>154</v>
      </c>
      <c r="C198" s="9" t="s">
        <v>668</v>
      </c>
      <c r="D198" s="4" t="s">
        <v>154</v>
      </c>
      <c r="E198" s="4">
        <v>1917</v>
      </c>
    </row>
    <row r="199" spans="1:5">
      <c r="A199" s="9" t="s">
        <v>155</v>
      </c>
      <c r="B199" s="4" t="s">
        <v>156</v>
      </c>
      <c r="C199" s="9" t="s">
        <v>669</v>
      </c>
      <c r="D199" s="4" t="s">
        <v>156</v>
      </c>
      <c r="E199" s="4">
        <v>158</v>
      </c>
    </row>
    <row r="200" spans="1:5">
      <c r="A200" s="9" t="s">
        <v>157</v>
      </c>
      <c r="B200" s="4" t="s">
        <v>158</v>
      </c>
      <c r="C200" s="9" t="s">
        <v>670</v>
      </c>
      <c r="D200" s="4" t="s">
        <v>158</v>
      </c>
      <c r="E200" s="4">
        <v>86</v>
      </c>
    </row>
    <row r="201" spans="1:5">
      <c r="A201" s="9" t="s">
        <v>159</v>
      </c>
      <c r="B201" s="4" t="s">
        <v>160</v>
      </c>
      <c r="C201" s="9" t="s">
        <v>671</v>
      </c>
      <c r="D201" s="4" t="s">
        <v>160</v>
      </c>
      <c r="E201" s="4">
        <v>3847</v>
      </c>
    </row>
    <row r="202" spans="1:5">
      <c r="A202" s="9" t="s">
        <v>161</v>
      </c>
      <c r="B202" s="4" t="s">
        <v>162</v>
      </c>
      <c r="C202" s="9" t="s">
        <v>672</v>
      </c>
      <c r="D202" s="4" t="s">
        <v>162</v>
      </c>
      <c r="E202" s="4">
        <v>6361</v>
      </c>
    </row>
    <row r="203" spans="1:5">
      <c r="A203" s="9" t="s">
        <v>163</v>
      </c>
      <c r="B203" s="4" t="s">
        <v>164</v>
      </c>
      <c r="C203" s="9" t="s">
        <v>673</v>
      </c>
      <c r="D203" s="4" t="s">
        <v>674</v>
      </c>
      <c r="E203" s="4">
        <v>10007</v>
      </c>
    </row>
    <row r="204" spans="1:5">
      <c r="A204" s="9" t="s">
        <v>163</v>
      </c>
      <c r="B204" s="4" t="s">
        <v>164</v>
      </c>
      <c r="C204" s="9" t="s">
        <v>675</v>
      </c>
      <c r="D204" s="4" t="s">
        <v>676</v>
      </c>
      <c r="E204" s="4">
        <v>172</v>
      </c>
    </row>
    <row r="205" spans="1:5">
      <c r="A205" s="9" t="s">
        <v>165</v>
      </c>
      <c r="B205" s="4" t="s">
        <v>166</v>
      </c>
      <c r="C205" s="9" t="s">
        <v>677</v>
      </c>
      <c r="D205" s="4" t="s">
        <v>678</v>
      </c>
      <c r="E205" s="4">
        <v>22214</v>
      </c>
    </row>
    <row r="206" spans="1:5">
      <c r="A206" s="9" t="s">
        <v>165</v>
      </c>
      <c r="B206" s="4" t="s">
        <v>166</v>
      </c>
      <c r="C206" s="9" t="s">
        <v>679</v>
      </c>
      <c r="D206" s="4" t="s">
        <v>680</v>
      </c>
      <c r="E206" s="4">
        <v>1283</v>
      </c>
    </row>
    <row r="207" spans="1:5">
      <c r="A207" s="9" t="s">
        <v>165</v>
      </c>
      <c r="B207" s="4" t="s">
        <v>166</v>
      </c>
      <c r="C207" s="9" t="s">
        <v>681</v>
      </c>
      <c r="D207" s="4" t="s">
        <v>682</v>
      </c>
      <c r="E207" s="4">
        <v>2802</v>
      </c>
    </row>
    <row r="208" spans="1:5">
      <c r="A208" s="9" t="s">
        <v>165</v>
      </c>
      <c r="B208" s="4" t="s">
        <v>166</v>
      </c>
      <c r="C208" s="9" t="s">
        <v>683</v>
      </c>
      <c r="D208" s="4" t="s">
        <v>684</v>
      </c>
      <c r="E208" s="4">
        <v>625</v>
      </c>
    </row>
    <row r="209" spans="1:5">
      <c r="A209" s="9" t="s">
        <v>165</v>
      </c>
      <c r="B209" s="4" t="s">
        <v>166</v>
      </c>
      <c r="C209" s="9" t="s">
        <v>685</v>
      </c>
      <c r="D209" s="4" t="s">
        <v>686</v>
      </c>
      <c r="E209" s="4">
        <v>261</v>
      </c>
    </row>
    <row r="210" spans="1:5">
      <c r="A210" s="9" t="s">
        <v>167</v>
      </c>
      <c r="B210" s="4" t="s">
        <v>168</v>
      </c>
      <c r="C210" s="9" t="s">
        <v>687</v>
      </c>
      <c r="D210" s="4" t="s">
        <v>688</v>
      </c>
      <c r="E210" s="4">
        <v>5239</v>
      </c>
    </row>
    <row r="211" spans="1:5">
      <c r="A211" s="9" t="s">
        <v>167</v>
      </c>
      <c r="B211" s="4" t="s">
        <v>168</v>
      </c>
      <c r="C211" s="9" t="s">
        <v>689</v>
      </c>
      <c r="D211" s="4" t="s">
        <v>690</v>
      </c>
      <c r="E211" s="4">
        <v>853</v>
      </c>
    </row>
    <row r="212" spans="1:5">
      <c r="A212" s="9" t="s">
        <v>167</v>
      </c>
      <c r="B212" s="4" t="s">
        <v>168</v>
      </c>
      <c r="C212" s="9" t="s">
        <v>691</v>
      </c>
      <c r="D212" s="4" t="s">
        <v>692</v>
      </c>
      <c r="E212" s="4">
        <v>322</v>
      </c>
    </row>
    <row r="213" spans="1:5">
      <c r="A213" s="9" t="s">
        <v>167</v>
      </c>
      <c r="B213" s="4" t="s">
        <v>168</v>
      </c>
      <c r="C213" s="9" t="s">
        <v>693</v>
      </c>
      <c r="D213" s="4" t="s">
        <v>694</v>
      </c>
      <c r="E213" s="4">
        <v>4349</v>
      </c>
    </row>
    <row r="214" spans="1:5">
      <c r="A214" s="9" t="s">
        <v>169</v>
      </c>
      <c r="B214" s="4" t="s">
        <v>170</v>
      </c>
      <c r="C214" s="9" t="s">
        <v>695</v>
      </c>
      <c r="D214" s="4" t="s">
        <v>696</v>
      </c>
      <c r="E214" s="4">
        <v>12242</v>
      </c>
    </row>
    <row r="215" spans="1:5">
      <c r="A215" s="9" t="s">
        <v>171</v>
      </c>
      <c r="B215" s="4" t="s">
        <v>172</v>
      </c>
      <c r="C215" s="9" t="s">
        <v>697</v>
      </c>
      <c r="D215" s="4" t="s">
        <v>698</v>
      </c>
      <c r="E215" s="4">
        <v>7965</v>
      </c>
    </row>
    <row r="216" spans="1:5">
      <c r="A216" s="9" t="s">
        <v>173</v>
      </c>
      <c r="B216" s="4" t="s">
        <v>174</v>
      </c>
      <c r="C216" s="9" t="s">
        <v>699</v>
      </c>
      <c r="D216" s="4" t="s">
        <v>700</v>
      </c>
      <c r="E216" s="4">
        <v>39705</v>
      </c>
    </row>
    <row r="217" spans="1:5">
      <c r="A217" s="9" t="s">
        <v>175</v>
      </c>
      <c r="B217" s="4" t="s">
        <v>176</v>
      </c>
      <c r="C217" s="9" t="s">
        <v>701</v>
      </c>
      <c r="D217" s="4" t="s">
        <v>114</v>
      </c>
      <c r="E217" s="4">
        <v>89973</v>
      </c>
    </row>
    <row r="218" spans="1:5">
      <c r="A218" s="9" t="s">
        <v>175</v>
      </c>
      <c r="B218" s="4" t="s">
        <v>176</v>
      </c>
      <c r="C218" s="9" t="s">
        <v>702</v>
      </c>
      <c r="D218" s="4" t="s">
        <v>703</v>
      </c>
      <c r="E218" s="4">
        <v>997</v>
      </c>
    </row>
    <row r="219" spans="1:5">
      <c r="A219" s="9" t="s">
        <v>175</v>
      </c>
      <c r="B219" s="4" t="s">
        <v>176</v>
      </c>
      <c r="C219" s="9" t="s">
        <v>704</v>
      </c>
      <c r="D219" s="4" t="s">
        <v>705</v>
      </c>
      <c r="E219" s="4">
        <v>275</v>
      </c>
    </row>
    <row r="220" spans="1:5">
      <c r="A220" s="9" t="s">
        <v>175</v>
      </c>
      <c r="B220" s="4" t="s">
        <v>176</v>
      </c>
      <c r="C220" s="9" t="s">
        <v>706</v>
      </c>
      <c r="D220" s="4" t="s">
        <v>707</v>
      </c>
      <c r="E220" s="4">
        <v>514</v>
      </c>
    </row>
    <row r="221" spans="1:5">
      <c r="A221" s="9" t="s">
        <v>175</v>
      </c>
      <c r="B221" s="4" t="s">
        <v>176</v>
      </c>
      <c r="C221" s="9" t="s">
        <v>708</v>
      </c>
      <c r="D221" s="4" t="s">
        <v>709</v>
      </c>
      <c r="E221" s="4">
        <v>1641</v>
      </c>
    </row>
    <row r="222" spans="1:5">
      <c r="A222" s="9" t="s">
        <v>175</v>
      </c>
      <c r="B222" s="4" t="s">
        <v>176</v>
      </c>
      <c r="C222" s="9" t="s">
        <v>710</v>
      </c>
      <c r="D222" s="4" t="s">
        <v>711</v>
      </c>
      <c r="E222" s="4">
        <v>2378</v>
      </c>
    </row>
    <row r="223" spans="1:5">
      <c r="A223" s="9" t="s">
        <v>175</v>
      </c>
      <c r="B223" s="4" t="s">
        <v>176</v>
      </c>
      <c r="C223" s="9" t="s">
        <v>712</v>
      </c>
      <c r="D223" s="4" t="s">
        <v>713</v>
      </c>
      <c r="E223" s="4">
        <v>1046</v>
      </c>
    </row>
    <row r="224" spans="1:5">
      <c r="A224" s="9" t="s">
        <v>175</v>
      </c>
      <c r="B224" s="4" t="s">
        <v>176</v>
      </c>
      <c r="C224" s="9" t="s">
        <v>714</v>
      </c>
      <c r="D224" s="4" t="s">
        <v>715</v>
      </c>
      <c r="E224" s="4">
        <v>59</v>
      </c>
    </row>
    <row r="225" spans="1:5">
      <c r="A225" s="9" t="s">
        <v>175</v>
      </c>
      <c r="B225" s="4" t="s">
        <v>176</v>
      </c>
      <c r="C225" s="9" t="s">
        <v>716</v>
      </c>
      <c r="D225" s="4" t="s">
        <v>717</v>
      </c>
      <c r="E225" s="4">
        <v>4491</v>
      </c>
    </row>
    <row r="226" spans="1:5">
      <c r="A226" s="9" t="s">
        <v>175</v>
      </c>
      <c r="B226" s="4" t="s">
        <v>176</v>
      </c>
      <c r="C226" s="9" t="s">
        <v>718</v>
      </c>
      <c r="D226" s="4" t="s">
        <v>719</v>
      </c>
      <c r="E226" s="4">
        <v>742</v>
      </c>
    </row>
    <row r="227" spans="1:5">
      <c r="A227" s="9" t="s">
        <v>175</v>
      </c>
      <c r="B227" s="4" t="s">
        <v>176</v>
      </c>
      <c r="C227" s="9" t="s">
        <v>720</v>
      </c>
      <c r="D227" s="4" t="s">
        <v>721</v>
      </c>
      <c r="E227" s="4">
        <v>1129</v>
      </c>
    </row>
    <row r="228" spans="1:5">
      <c r="A228" s="9" t="s">
        <v>175</v>
      </c>
      <c r="B228" s="4" t="s">
        <v>176</v>
      </c>
      <c r="C228" s="9" t="s">
        <v>722</v>
      </c>
      <c r="D228" s="4" t="s">
        <v>723</v>
      </c>
      <c r="E228" s="4">
        <v>214</v>
      </c>
    </row>
    <row r="229" spans="1:5">
      <c r="A229" s="9" t="s">
        <v>175</v>
      </c>
      <c r="B229" s="4" t="s">
        <v>176</v>
      </c>
      <c r="C229" s="9" t="s">
        <v>724</v>
      </c>
      <c r="D229" s="4" t="s">
        <v>725</v>
      </c>
      <c r="E229" s="4">
        <v>859</v>
      </c>
    </row>
    <row r="230" spans="1:5">
      <c r="A230" s="9" t="s">
        <v>175</v>
      </c>
      <c r="B230" s="4" t="s">
        <v>176</v>
      </c>
      <c r="C230" s="9" t="s">
        <v>726</v>
      </c>
      <c r="D230" s="4" t="s">
        <v>727</v>
      </c>
      <c r="E230" s="4">
        <v>479</v>
      </c>
    </row>
    <row r="231" spans="1:5">
      <c r="A231" s="9" t="s">
        <v>175</v>
      </c>
      <c r="B231" s="4" t="s">
        <v>176</v>
      </c>
      <c r="C231" s="9" t="s">
        <v>728</v>
      </c>
      <c r="D231" s="4" t="s">
        <v>729</v>
      </c>
      <c r="E231" s="4">
        <v>186</v>
      </c>
    </row>
    <row r="232" spans="1:5">
      <c r="A232" s="9" t="s">
        <v>177</v>
      </c>
      <c r="B232" s="4" t="s">
        <v>178</v>
      </c>
      <c r="C232" s="9" t="s">
        <v>730</v>
      </c>
      <c r="D232" s="4" t="s">
        <v>731</v>
      </c>
      <c r="E232" s="4">
        <v>1276</v>
      </c>
    </row>
    <row r="233" spans="1:5">
      <c r="A233" s="9" t="s">
        <v>177</v>
      </c>
      <c r="B233" s="4" t="s">
        <v>178</v>
      </c>
      <c r="C233" s="9" t="s">
        <v>732</v>
      </c>
      <c r="D233" s="4" t="s">
        <v>733</v>
      </c>
      <c r="E233" s="4">
        <v>2</v>
      </c>
    </row>
    <row r="234" spans="1:5">
      <c r="A234" s="9" t="s">
        <v>177</v>
      </c>
      <c r="B234" s="4" t="s">
        <v>178</v>
      </c>
      <c r="C234" s="9" t="s">
        <v>734</v>
      </c>
      <c r="D234" s="4" t="s">
        <v>735</v>
      </c>
      <c r="E234" s="4">
        <v>615</v>
      </c>
    </row>
    <row r="235" spans="1:5">
      <c r="A235" s="9" t="s">
        <v>179</v>
      </c>
      <c r="B235" s="4" t="s">
        <v>180</v>
      </c>
      <c r="C235" s="9" t="s">
        <v>736</v>
      </c>
      <c r="D235" s="4" t="s">
        <v>737</v>
      </c>
      <c r="E235" s="4">
        <v>14505</v>
      </c>
    </row>
    <row r="236" spans="1:5">
      <c r="A236" s="9" t="s">
        <v>179</v>
      </c>
      <c r="B236" s="4" t="s">
        <v>180</v>
      </c>
      <c r="C236" s="9" t="s">
        <v>738</v>
      </c>
      <c r="D236" s="4" t="s">
        <v>739</v>
      </c>
      <c r="E236" s="4">
        <v>3951</v>
      </c>
    </row>
    <row r="237" spans="1:5">
      <c r="A237" s="9" t="s">
        <v>181</v>
      </c>
      <c r="B237" s="4" t="s">
        <v>182</v>
      </c>
      <c r="C237" s="9" t="s">
        <v>740</v>
      </c>
      <c r="D237" s="4" t="s">
        <v>741</v>
      </c>
      <c r="E237" s="4">
        <v>1996</v>
      </c>
    </row>
    <row r="238" spans="1:5">
      <c r="A238" s="9" t="s">
        <v>181</v>
      </c>
      <c r="B238" s="4" t="s">
        <v>182</v>
      </c>
      <c r="C238" s="9" t="s">
        <v>742</v>
      </c>
      <c r="D238" s="4" t="s">
        <v>743</v>
      </c>
      <c r="E238" s="4">
        <v>873</v>
      </c>
    </row>
    <row r="239" spans="1:5">
      <c r="A239" s="9" t="s">
        <v>183</v>
      </c>
      <c r="B239" s="4" t="s">
        <v>184</v>
      </c>
      <c r="C239" s="9" t="s">
        <v>744</v>
      </c>
      <c r="D239" s="4" t="s">
        <v>745</v>
      </c>
      <c r="E239" s="4">
        <v>22013</v>
      </c>
    </row>
    <row r="240" spans="1:5">
      <c r="A240" s="9" t="s">
        <v>183</v>
      </c>
      <c r="B240" s="4" t="s">
        <v>184</v>
      </c>
      <c r="C240" s="9" t="s">
        <v>746</v>
      </c>
      <c r="D240" s="4" t="s">
        <v>747</v>
      </c>
      <c r="E240" s="4">
        <v>1270</v>
      </c>
    </row>
    <row r="241" spans="1:5">
      <c r="A241" s="9" t="s">
        <v>183</v>
      </c>
      <c r="B241" s="4" t="s">
        <v>184</v>
      </c>
      <c r="C241" s="9" t="s">
        <v>748</v>
      </c>
      <c r="D241" s="4" t="s">
        <v>749</v>
      </c>
      <c r="E241" s="4">
        <v>4555</v>
      </c>
    </row>
    <row r="242" spans="1:5">
      <c r="A242" s="9" t="s">
        <v>183</v>
      </c>
      <c r="B242" s="4" t="s">
        <v>184</v>
      </c>
      <c r="C242" s="9" t="s">
        <v>750</v>
      </c>
      <c r="D242" s="4" t="s">
        <v>751</v>
      </c>
      <c r="E242" s="4">
        <v>3791</v>
      </c>
    </row>
    <row r="243" spans="1:5">
      <c r="A243" s="9" t="s">
        <v>185</v>
      </c>
      <c r="B243" s="4" t="s">
        <v>186</v>
      </c>
      <c r="C243" s="9" t="s">
        <v>752</v>
      </c>
      <c r="D243" s="4" t="s">
        <v>753</v>
      </c>
      <c r="E243" s="4">
        <v>1470</v>
      </c>
    </row>
    <row r="244" spans="1:5">
      <c r="A244" s="9" t="s">
        <v>185</v>
      </c>
      <c r="B244" s="4" t="s">
        <v>186</v>
      </c>
      <c r="C244" s="9" t="s">
        <v>754</v>
      </c>
      <c r="D244" s="4" t="s">
        <v>755</v>
      </c>
      <c r="E244" s="4">
        <v>49</v>
      </c>
    </row>
    <row r="245" spans="1:5">
      <c r="A245" s="9" t="s">
        <v>185</v>
      </c>
      <c r="B245" s="4" t="s">
        <v>186</v>
      </c>
      <c r="C245" s="9" t="s">
        <v>756</v>
      </c>
      <c r="D245" s="4" t="s">
        <v>757</v>
      </c>
      <c r="E245" s="4">
        <v>28</v>
      </c>
    </row>
    <row r="246" spans="1:5">
      <c r="A246" s="9" t="s">
        <v>187</v>
      </c>
      <c r="B246" s="4" t="s">
        <v>188</v>
      </c>
      <c r="C246" s="9" t="s">
        <v>758</v>
      </c>
      <c r="D246" s="4" t="s">
        <v>759</v>
      </c>
      <c r="E246" s="4">
        <v>2200</v>
      </c>
    </row>
    <row r="247" spans="1:5">
      <c r="A247" s="9" t="s">
        <v>189</v>
      </c>
      <c r="B247" s="4" t="s">
        <v>190</v>
      </c>
      <c r="C247" s="9" t="s">
        <v>760</v>
      </c>
      <c r="D247" s="4" t="s">
        <v>761</v>
      </c>
      <c r="E247" s="4">
        <v>35056</v>
      </c>
    </row>
    <row r="248" spans="1:5">
      <c r="A248" s="9" t="s">
        <v>191</v>
      </c>
      <c r="B248" s="4" t="s">
        <v>192</v>
      </c>
      <c r="C248" s="9" t="s">
        <v>762</v>
      </c>
      <c r="D248" s="4" t="s">
        <v>763</v>
      </c>
      <c r="E248" s="4">
        <v>4057</v>
      </c>
    </row>
    <row r="249" spans="1:5">
      <c r="A249" s="9" t="s">
        <v>191</v>
      </c>
      <c r="B249" s="4" t="s">
        <v>192</v>
      </c>
      <c r="C249" s="9" t="s">
        <v>764</v>
      </c>
      <c r="D249" s="4" t="s">
        <v>765</v>
      </c>
      <c r="E249" s="4">
        <v>908</v>
      </c>
    </row>
    <row r="250" spans="1:5">
      <c r="A250" s="9" t="s">
        <v>193</v>
      </c>
      <c r="B250" s="4" t="s">
        <v>194</v>
      </c>
      <c r="C250" s="9" t="s">
        <v>766</v>
      </c>
      <c r="D250" s="4" t="s">
        <v>767</v>
      </c>
      <c r="E250" s="4">
        <v>14577</v>
      </c>
    </row>
    <row r="251" spans="1:5">
      <c r="A251" s="9" t="s">
        <v>195</v>
      </c>
      <c r="B251" s="4" t="s">
        <v>196</v>
      </c>
      <c r="C251" s="9" t="s">
        <v>768</v>
      </c>
      <c r="D251" s="4" t="s">
        <v>769</v>
      </c>
      <c r="E251" s="4">
        <v>937</v>
      </c>
    </row>
    <row r="252" spans="1:5">
      <c r="A252" s="9" t="s">
        <v>197</v>
      </c>
      <c r="B252" s="4" t="s">
        <v>198</v>
      </c>
      <c r="C252" s="9" t="s">
        <v>770</v>
      </c>
      <c r="D252" s="4" t="s">
        <v>771</v>
      </c>
      <c r="E252" s="4">
        <v>10802</v>
      </c>
    </row>
    <row r="253" spans="1:5">
      <c r="A253" s="9" t="s">
        <v>199</v>
      </c>
      <c r="B253" s="4" t="s">
        <v>200</v>
      </c>
      <c r="C253" s="9" t="s">
        <v>772</v>
      </c>
      <c r="D253" s="4" t="s">
        <v>200</v>
      </c>
      <c r="E253" s="4">
        <v>1913</v>
      </c>
    </row>
    <row r="254" spans="1:5">
      <c r="A254" s="9" t="s">
        <v>201</v>
      </c>
      <c r="B254" s="4" t="s">
        <v>202</v>
      </c>
      <c r="C254" s="9" t="s">
        <v>773</v>
      </c>
      <c r="D254" s="4" t="s">
        <v>202</v>
      </c>
      <c r="E254" s="4">
        <v>88</v>
      </c>
    </row>
    <row r="255" spans="1:5">
      <c r="A255" s="9" t="s">
        <v>203</v>
      </c>
      <c r="B255" s="4" t="s">
        <v>204</v>
      </c>
      <c r="C255" s="9" t="s">
        <v>774</v>
      </c>
      <c r="D255" s="4" t="s">
        <v>775</v>
      </c>
      <c r="E255" s="4">
        <v>9210</v>
      </c>
    </row>
    <row r="256" spans="1:5">
      <c r="A256" s="9" t="s">
        <v>203</v>
      </c>
      <c r="B256" s="4" t="s">
        <v>204</v>
      </c>
      <c r="C256" s="9" t="s">
        <v>776</v>
      </c>
      <c r="D256" s="4" t="s">
        <v>777</v>
      </c>
      <c r="E256" s="4">
        <v>972</v>
      </c>
    </row>
    <row r="257" spans="1:5">
      <c r="A257" s="9" t="s">
        <v>203</v>
      </c>
      <c r="B257" s="4" t="s">
        <v>204</v>
      </c>
      <c r="C257" s="9" t="s">
        <v>778</v>
      </c>
      <c r="D257" s="4" t="s">
        <v>779</v>
      </c>
      <c r="E257" s="4">
        <v>830</v>
      </c>
    </row>
    <row r="258" spans="1:5">
      <c r="A258" s="9" t="s">
        <v>203</v>
      </c>
      <c r="B258" s="4" t="s">
        <v>204</v>
      </c>
      <c r="C258" s="9" t="s">
        <v>780</v>
      </c>
      <c r="D258" s="4" t="s">
        <v>781</v>
      </c>
      <c r="E258" s="4">
        <v>13330</v>
      </c>
    </row>
    <row r="259" spans="1:5">
      <c r="A259" s="9" t="s">
        <v>203</v>
      </c>
      <c r="B259" s="4" t="s">
        <v>204</v>
      </c>
      <c r="C259" s="9" t="s">
        <v>782</v>
      </c>
      <c r="D259" s="4" t="s">
        <v>783</v>
      </c>
      <c r="E259" s="4">
        <v>6786</v>
      </c>
    </row>
    <row r="260" spans="1:5">
      <c r="A260" s="9" t="s">
        <v>203</v>
      </c>
      <c r="B260" s="4" t="s">
        <v>204</v>
      </c>
      <c r="C260" s="9" t="s">
        <v>784</v>
      </c>
      <c r="D260" s="4" t="s">
        <v>785</v>
      </c>
      <c r="E260" s="4">
        <v>241</v>
      </c>
    </row>
    <row r="261" spans="1:5">
      <c r="A261" s="9" t="s">
        <v>203</v>
      </c>
      <c r="B261" s="4" t="s">
        <v>204</v>
      </c>
      <c r="C261" s="9" t="s">
        <v>786</v>
      </c>
      <c r="D261" s="4" t="s">
        <v>787</v>
      </c>
      <c r="E261" s="4">
        <v>1628</v>
      </c>
    </row>
    <row r="262" spans="1:5">
      <c r="A262" s="9" t="s">
        <v>203</v>
      </c>
      <c r="B262" s="4" t="s">
        <v>204</v>
      </c>
      <c r="C262" s="9" t="s">
        <v>788</v>
      </c>
      <c r="D262" s="4" t="s">
        <v>789</v>
      </c>
      <c r="E262" s="4">
        <v>3743</v>
      </c>
    </row>
    <row r="263" spans="1:5">
      <c r="A263" s="9" t="s">
        <v>203</v>
      </c>
      <c r="B263" s="4" t="s">
        <v>204</v>
      </c>
      <c r="C263" s="9" t="s">
        <v>790</v>
      </c>
      <c r="D263" s="4" t="s">
        <v>791</v>
      </c>
      <c r="E263" s="4">
        <v>166</v>
      </c>
    </row>
    <row r="264" spans="1:5">
      <c r="A264" s="9" t="s">
        <v>203</v>
      </c>
      <c r="B264" s="4" t="s">
        <v>204</v>
      </c>
      <c r="C264" s="9" t="s">
        <v>792</v>
      </c>
      <c r="D264" s="4" t="s">
        <v>793</v>
      </c>
      <c r="E264" s="4">
        <v>60</v>
      </c>
    </row>
    <row r="265" spans="1:5">
      <c r="A265" s="9" t="s">
        <v>203</v>
      </c>
      <c r="B265" s="4" t="s">
        <v>204</v>
      </c>
      <c r="C265" s="9" t="s">
        <v>794</v>
      </c>
      <c r="D265" s="4" t="s">
        <v>795</v>
      </c>
      <c r="E265" s="4">
        <v>235</v>
      </c>
    </row>
    <row r="266" spans="1:5">
      <c r="A266" s="9" t="s">
        <v>203</v>
      </c>
      <c r="B266" s="4" t="s">
        <v>204</v>
      </c>
      <c r="C266" s="9" t="s">
        <v>796</v>
      </c>
      <c r="D266" s="4" t="s">
        <v>797</v>
      </c>
      <c r="E266" s="4">
        <v>1029</v>
      </c>
    </row>
    <row r="267" spans="1:5">
      <c r="A267" s="9" t="s">
        <v>203</v>
      </c>
      <c r="B267" s="4" t="s">
        <v>204</v>
      </c>
      <c r="C267" s="9" t="s">
        <v>798</v>
      </c>
      <c r="D267" s="4" t="s">
        <v>799</v>
      </c>
      <c r="E267" s="4">
        <v>242</v>
      </c>
    </row>
    <row r="268" spans="1:5">
      <c r="A268" s="9" t="s">
        <v>203</v>
      </c>
      <c r="B268" s="4" t="s">
        <v>204</v>
      </c>
      <c r="C268" s="9" t="s">
        <v>800</v>
      </c>
      <c r="D268" s="4" t="s">
        <v>801</v>
      </c>
      <c r="E268" s="4">
        <v>2534</v>
      </c>
    </row>
    <row r="269" spans="1:5">
      <c r="A269" s="9" t="s">
        <v>203</v>
      </c>
      <c r="B269" s="4" t="s">
        <v>204</v>
      </c>
      <c r="C269" s="9" t="s">
        <v>802</v>
      </c>
      <c r="D269" s="4" t="s">
        <v>803</v>
      </c>
      <c r="E269" s="4">
        <v>8058</v>
      </c>
    </row>
    <row r="270" spans="1:5">
      <c r="A270" s="9" t="s">
        <v>203</v>
      </c>
      <c r="B270" s="4" t="s">
        <v>204</v>
      </c>
      <c r="C270" s="9" t="s">
        <v>804</v>
      </c>
      <c r="D270" s="4" t="s">
        <v>805</v>
      </c>
      <c r="E270" s="4">
        <v>763</v>
      </c>
    </row>
    <row r="271" spans="1:5">
      <c r="A271" s="9" t="s">
        <v>203</v>
      </c>
      <c r="B271" s="4" t="s">
        <v>204</v>
      </c>
      <c r="C271" s="9" t="s">
        <v>806</v>
      </c>
      <c r="D271" s="4" t="s">
        <v>807</v>
      </c>
      <c r="E271" s="4">
        <v>1063</v>
      </c>
    </row>
    <row r="272" spans="1:5">
      <c r="A272" s="9" t="s">
        <v>203</v>
      </c>
      <c r="B272" s="4" t="s">
        <v>204</v>
      </c>
      <c r="C272" s="9" t="s">
        <v>808</v>
      </c>
      <c r="D272" s="4" t="s">
        <v>809</v>
      </c>
      <c r="E272" s="4">
        <v>2596</v>
      </c>
    </row>
    <row r="273" spans="1:5">
      <c r="A273" s="9" t="s">
        <v>203</v>
      </c>
      <c r="B273" s="4" t="s">
        <v>204</v>
      </c>
      <c r="C273" s="9" t="s">
        <v>810</v>
      </c>
      <c r="D273" s="4" t="s">
        <v>811</v>
      </c>
      <c r="E273" s="4">
        <v>4564</v>
      </c>
    </row>
    <row r="274" spans="1:5">
      <c r="A274" s="9" t="s">
        <v>203</v>
      </c>
      <c r="B274" s="4" t="s">
        <v>204</v>
      </c>
      <c r="C274" s="9" t="s">
        <v>812</v>
      </c>
      <c r="D274" s="4" t="s">
        <v>813</v>
      </c>
      <c r="E274" s="4">
        <v>674</v>
      </c>
    </row>
    <row r="275" spans="1:5">
      <c r="A275" s="9" t="s">
        <v>203</v>
      </c>
      <c r="B275" s="4" t="s">
        <v>204</v>
      </c>
      <c r="C275" s="9" t="s">
        <v>814</v>
      </c>
      <c r="D275" s="4" t="s">
        <v>815</v>
      </c>
      <c r="E275" s="4">
        <v>26983</v>
      </c>
    </row>
    <row r="276" spans="1:5">
      <c r="A276" s="9" t="s">
        <v>203</v>
      </c>
      <c r="B276" s="4" t="s">
        <v>204</v>
      </c>
      <c r="C276" s="9" t="s">
        <v>816</v>
      </c>
      <c r="D276" s="4" t="s">
        <v>817</v>
      </c>
      <c r="E276" s="4">
        <v>370</v>
      </c>
    </row>
    <row r="277" spans="1:5">
      <c r="A277" s="9" t="s">
        <v>203</v>
      </c>
      <c r="B277" s="4" t="s">
        <v>204</v>
      </c>
      <c r="C277" s="9" t="s">
        <v>818</v>
      </c>
      <c r="D277" s="4" t="s">
        <v>819</v>
      </c>
      <c r="E277" s="4">
        <v>2437</v>
      </c>
    </row>
    <row r="278" spans="1:5">
      <c r="A278" s="9" t="s">
        <v>205</v>
      </c>
      <c r="B278" s="4" t="s">
        <v>206</v>
      </c>
      <c r="C278" s="9" t="s">
        <v>820</v>
      </c>
      <c r="D278" s="4" t="s">
        <v>821</v>
      </c>
      <c r="E278" s="4">
        <v>1461</v>
      </c>
    </row>
    <row r="279" spans="1:5">
      <c r="A279" s="9" t="s">
        <v>207</v>
      </c>
      <c r="B279" s="4" t="s">
        <v>208</v>
      </c>
      <c r="C279" s="9" t="s">
        <v>822</v>
      </c>
      <c r="D279" s="4" t="s">
        <v>823</v>
      </c>
      <c r="E279" s="4">
        <v>1474</v>
      </c>
    </row>
    <row r="280" spans="1:5">
      <c r="A280" s="9" t="s">
        <v>209</v>
      </c>
      <c r="B280" s="4" t="s">
        <v>210</v>
      </c>
      <c r="C280" s="9" t="s">
        <v>824</v>
      </c>
      <c r="D280" s="4" t="s">
        <v>825</v>
      </c>
      <c r="E280" s="4">
        <v>994</v>
      </c>
    </row>
    <row r="281" spans="1:5">
      <c r="A281" s="9" t="s">
        <v>211</v>
      </c>
      <c r="B281" s="4" t="s">
        <v>212</v>
      </c>
      <c r="C281" s="9" t="s">
        <v>826</v>
      </c>
      <c r="D281" s="4" t="s">
        <v>827</v>
      </c>
      <c r="E281" s="4">
        <v>1295</v>
      </c>
    </row>
    <row r="282" spans="1:5">
      <c r="A282" s="9" t="s">
        <v>213</v>
      </c>
      <c r="B282" s="4" t="s">
        <v>214</v>
      </c>
      <c r="C282" s="9" t="s">
        <v>828</v>
      </c>
      <c r="D282" s="4" t="s">
        <v>829</v>
      </c>
      <c r="E282" s="4">
        <v>791</v>
      </c>
    </row>
    <row r="283" spans="1:5">
      <c r="A283" s="9" t="s">
        <v>215</v>
      </c>
      <c r="B283" s="4" t="s">
        <v>216</v>
      </c>
      <c r="C283" s="9" t="s">
        <v>830</v>
      </c>
      <c r="D283" s="4" t="s">
        <v>831</v>
      </c>
      <c r="E283" s="4">
        <v>338</v>
      </c>
    </row>
    <row r="284" spans="1:5">
      <c r="A284" s="9" t="s">
        <v>217</v>
      </c>
      <c r="B284" s="4" t="s">
        <v>218</v>
      </c>
      <c r="C284" s="9" t="s">
        <v>832</v>
      </c>
      <c r="D284" s="4" t="s">
        <v>833</v>
      </c>
      <c r="E284" s="4">
        <v>3521</v>
      </c>
    </row>
    <row r="285" spans="1:5">
      <c r="A285" s="9" t="s">
        <v>219</v>
      </c>
      <c r="B285" s="4" t="s">
        <v>220</v>
      </c>
      <c r="C285" s="9" t="s">
        <v>834</v>
      </c>
      <c r="D285" s="4" t="s">
        <v>835</v>
      </c>
      <c r="E285" s="4">
        <v>9447</v>
      </c>
    </row>
    <row r="286" spans="1:5">
      <c r="A286" s="9" t="s">
        <v>221</v>
      </c>
      <c r="B286" s="4" t="s">
        <v>222</v>
      </c>
      <c r="C286" s="9" t="s">
        <v>836</v>
      </c>
      <c r="D286" s="4" t="s">
        <v>837</v>
      </c>
      <c r="E286" s="4">
        <v>30568</v>
      </c>
    </row>
    <row r="287" spans="1:5">
      <c r="A287" s="9" t="s">
        <v>223</v>
      </c>
      <c r="B287" s="4" t="s">
        <v>224</v>
      </c>
      <c r="C287" s="9" t="s">
        <v>838</v>
      </c>
      <c r="D287" s="4" t="s">
        <v>839</v>
      </c>
      <c r="E287" s="4">
        <v>22085</v>
      </c>
    </row>
    <row r="288" spans="1:5">
      <c r="A288" s="9" t="s">
        <v>225</v>
      </c>
      <c r="B288" s="4" t="s">
        <v>226</v>
      </c>
      <c r="C288" s="9" t="s">
        <v>840</v>
      </c>
      <c r="D288" s="4" t="s">
        <v>841</v>
      </c>
      <c r="E288" s="4">
        <v>31281</v>
      </c>
    </row>
    <row r="289" spans="1:5">
      <c r="A289" s="9" t="s">
        <v>225</v>
      </c>
      <c r="B289" s="4" t="s">
        <v>226</v>
      </c>
      <c r="C289" s="9" t="s">
        <v>842</v>
      </c>
      <c r="D289" s="4" t="s">
        <v>843</v>
      </c>
      <c r="E289" s="4">
        <v>3</v>
      </c>
    </row>
    <row r="290" spans="1:5">
      <c r="A290" s="9" t="s">
        <v>227</v>
      </c>
      <c r="B290" s="4" t="s">
        <v>228</v>
      </c>
      <c r="C290" s="9" t="s">
        <v>844</v>
      </c>
      <c r="D290" s="4" t="s">
        <v>845</v>
      </c>
      <c r="E290" s="4">
        <v>19876</v>
      </c>
    </row>
    <row r="291" spans="1:5">
      <c r="A291" s="9" t="s">
        <v>229</v>
      </c>
      <c r="B291" s="4" t="s">
        <v>230</v>
      </c>
      <c r="C291" s="9" t="s">
        <v>846</v>
      </c>
      <c r="D291" s="4" t="s">
        <v>847</v>
      </c>
      <c r="E291" s="4">
        <v>38</v>
      </c>
    </row>
    <row r="292" spans="1:5">
      <c r="A292" s="9" t="s">
        <v>231</v>
      </c>
      <c r="B292" s="4" t="s">
        <v>232</v>
      </c>
      <c r="C292" s="9" t="s">
        <v>848</v>
      </c>
      <c r="D292" s="4" t="s">
        <v>232</v>
      </c>
      <c r="E292" s="4">
        <v>3212</v>
      </c>
    </row>
    <row r="293" spans="1:5">
      <c r="A293" s="9" t="s">
        <v>233</v>
      </c>
      <c r="B293" s="4" t="s">
        <v>234</v>
      </c>
      <c r="C293" s="9" t="s">
        <v>849</v>
      </c>
      <c r="D293" s="4" t="s">
        <v>850</v>
      </c>
      <c r="E293" s="4">
        <v>7</v>
      </c>
    </row>
    <row r="294" spans="1:5">
      <c r="A294" s="9" t="s">
        <v>235</v>
      </c>
      <c r="B294" s="4" t="s">
        <v>236</v>
      </c>
      <c r="C294" s="9" t="s">
        <v>851</v>
      </c>
      <c r="D294" s="4" t="s">
        <v>852</v>
      </c>
      <c r="E294" s="4">
        <v>12950</v>
      </c>
    </row>
    <row r="295" spans="1:5">
      <c r="A295" s="9" t="s">
        <v>237</v>
      </c>
      <c r="B295" s="4" t="s">
        <v>238</v>
      </c>
      <c r="C295" s="9" t="s">
        <v>853</v>
      </c>
      <c r="D295" s="4" t="s">
        <v>854</v>
      </c>
      <c r="E295" s="4">
        <v>9898</v>
      </c>
    </row>
    <row r="296" spans="1:5">
      <c r="A296" s="9" t="s">
        <v>237</v>
      </c>
      <c r="B296" s="4" t="s">
        <v>238</v>
      </c>
      <c r="C296" s="9" t="s">
        <v>855</v>
      </c>
      <c r="D296" s="4" t="s">
        <v>856</v>
      </c>
      <c r="E296" s="4">
        <v>440</v>
      </c>
    </row>
    <row r="297" spans="1:5">
      <c r="A297" s="9" t="s">
        <v>239</v>
      </c>
      <c r="B297" s="4" t="s">
        <v>240</v>
      </c>
      <c r="C297" s="9" t="s">
        <v>857</v>
      </c>
      <c r="D297" s="4" t="s">
        <v>240</v>
      </c>
      <c r="E297" s="4">
        <v>3</v>
      </c>
    </row>
    <row r="298" spans="1:5">
      <c r="A298" s="9" t="s">
        <v>241</v>
      </c>
      <c r="B298" s="4" t="s">
        <v>242</v>
      </c>
      <c r="C298" s="9" t="s">
        <v>858</v>
      </c>
      <c r="D298" s="4" t="s">
        <v>242</v>
      </c>
      <c r="E298" s="4">
        <v>287</v>
      </c>
    </row>
    <row r="299" spans="1:5">
      <c r="A299" s="9" t="s">
        <v>243</v>
      </c>
      <c r="B299" s="4" t="s">
        <v>244</v>
      </c>
      <c r="C299" s="9" t="s">
        <v>859</v>
      </c>
      <c r="D299" s="4" t="s">
        <v>860</v>
      </c>
      <c r="E299" s="4">
        <v>432</v>
      </c>
    </row>
    <row r="300" spans="1:5">
      <c r="A300" s="9" t="s">
        <v>245</v>
      </c>
      <c r="B300" s="4" t="s">
        <v>246</v>
      </c>
      <c r="C300" s="9" t="s">
        <v>861</v>
      </c>
      <c r="D300" s="4" t="s">
        <v>862</v>
      </c>
      <c r="E300" s="4">
        <v>1776</v>
      </c>
    </row>
    <row r="301" spans="1:5">
      <c r="A301" s="9" t="s">
        <v>247</v>
      </c>
      <c r="B301" s="4" t="s">
        <v>248</v>
      </c>
      <c r="C301" s="9" t="s">
        <v>863</v>
      </c>
      <c r="D301" s="4" t="s">
        <v>248</v>
      </c>
      <c r="E301" s="4">
        <v>602</v>
      </c>
    </row>
    <row r="302" spans="1:5">
      <c r="A302" s="9" t="s">
        <v>249</v>
      </c>
      <c r="B302" s="4" t="s">
        <v>250</v>
      </c>
      <c r="C302" s="9" t="s">
        <v>864</v>
      </c>
      <c r="D302" s="4" t="s">
        <v>250</v>
      </c>
      <c r="E302" s="4">
        <v>22731</v>
      </c>
    </row>
    <row r="303" spans="1:5">
      <c r="A303" s="9" t="s">
        <v>251</v>
      </c>
      <c r="B303" s="4" t="s">
        <v>252</v>
      </c>
      <c r="C303" s="9" t="s">
        <v>865</v>
      </c>
      <c r="D303" s="4" t="s">
        <v>866</v>
      </c>
      <c r="E303" s="4">
        <v>2499</v>
      </c>
    </row>
    <row r="304" spans="1:5">
      <c r="A304" s="9" t="s">
        <v>253</v>
      </c>
      <c r="B304" s="4" t="s">
        <v>254</v>
      </c>
      <c r="C304" s="9" t="s">
        <v>867</v>
      </c>
      <c r="D304" s="4" t="s">
        <v>868</v>
      </c>
      <c r="E304" s="4">
        <v>17</v>
      </c>
    </row>
    <row r="305" spans="1:5">
      <c r="A305" s="9" t="s">
        <v>255</v>
      </c>
      <c r="B305" s="4" t="s">
        <v>256</v>
      </c>
      <c r="C305" s="9" t="s">
        <v>869</v>
      </c>
      <c r="D305" s="4" t="s">
        <v>870</v>
      </c>
      <c r="E305" s="4">
        <v>152</v>
      </c>
    </row>
    <row r="306" spans="1:5">
      <c r="A306" s="9" t="s">
        <v>257</v>
      </c>
      <c r="B306" s="4" t="s">
        <v>258</v>
      </c>
      <c r="C306" s="9" t="s">
        <v>871</v>
      </c>
      <c r="D306" s="4" t="s">
        <v>258</v>
      </c>
      <c r="E306" s="4">
        <v>91</v>
      </c>
    </row>
    <row r="307" spans="1:5">
      <c r="A307" s="9" t="s">
        <v>259</v>
      </c>
      <c r="B307" s="4" t="s">
        <v>260</v>
      </c>
      <c r="C307" s="9" t="s">
        <v>872</v>
      </c>
      <c r="D307" s="4" t="s">
        <v>260</v>
      </c>
      <c r="E307" s="4">
        <v>6078</v>
      </c>
    </row>
    <row r="308" spans="1:5">
      <c r="A308" s="9" t="s">
        <v>261</v>
      </c>
      <c r="B308" s="4" t="s">
        <v>262</v>
      </c>
      <c r="C308" s="9" t="s">
        <v>873</v>
      </c>
      <c r="D308" s="4" t="s">
        <v>874</v>
      </c>
      <c r="E308" s="4">
        <v>135</v>
      </c>
    </row>
    <row r="309" spans="1:5">
      <c r="A309" s="9" t="s">
        <v>263</v>
      </c>
      <c r="B309" s="4" t="s">
        <v>264</v>
      </c>
      <c r="C309" s="9" t="s">
        <v>875</v>
      </c>
      <c r="D309" s="4" t="s">
        <v>876</v>
      </c>
      <c r="E309" s="4">
        <v>1</v>
      </c>
    </row>
    <row r="310" spans="1:5">
      <c r="A310" s="9" t="s">
        <v>265</v>
      </c>
      <c r="B310" s="4" t="s">
        <v>266</v>
      </c>
      <c r="C310" s="9" t="s">
        <v>877</v>
      </c>
      <c r="D310" s="4" t="s">
        <v>878</v>
      </c>
      <c r="E310" s="4">
        <v>180</v>
      </c>
    </row>
    <row r="311" spans="1:5">
      <c r="A311" s="9" t="s">
        <v>265</v>
      </c>
      <c r="B311" s="4" t="s">
        <v>266</v>
      </c>
      <c r="C311" s="9" t="s">
        <v>879</v>
      </c>
      <c r="D311" s="4" t="s">
        <v>880</v>
      </c>
      <c r="E311" s="4">
        <v>1336</v>
      </c>
    </row>
    <row r="312" spans="1:5">
      <c r="A312" s="9" t="s">
        <v>265</v>
      </c>
      <c r="B312" s="4" t="s">
        <v>266</v>
      </c>
      <c r="C312" s="9" t="s">
        <v>881</v>
      </c>
      <c r="D312" s="4" t="s">
        <v>882</v>
      </c>
      <c r="E312" s="4">
        <v>2108</v>
      </c>
    </row>
    <row r="313" spans="1:5">
      <c r="A313" s="9" t="s">
        <v>265</v>
      </c>
      <c r="B313" s="4" t="s">
        <v>266</v>
      </c>
      <c r="C313" s="9" t="s">
        <v>883</v>
      </c>
      <c r="D313" s="4" t="s">
        <v>884</v>
      </c>
      <c r="E313" s="4">
        <v>250</v>
      </c>
    </row>
    <row r="314" spans="1:5">
      <c r="A314" s="9" t="s">
        <v>265</v>
      </c>
      <c r="B314" s="4" t="s">
        <v>266</v>
      </c>
      <c r="C314" s="9" t="s">
        <v>885</v>
      </c>
      <c r="D314" s="4" t="s">
        <v>886</v>
      </c>
      <c r="E314" s="4">
        <v>700</v>
      </c>
    </row>
    <row r="315" spans="1:5">
      <c r="A315" s="9" t="s">
        <v>265</v>
      </c>
      <c r="B315" s="4" t="s">
        <v>266</v>
      </c>
      <c r="C315" s="9" t="s">
        <v>887</v>
      </c>
      <c r="D315" s="4" t="s">
        <v>888</v>
      </c>
      <c r="E315" s="4">
        <v>2359</v>
      </c>
    </row>
    <row r="316" spans="1:5">
      <c r="A316" s="9" t="s">
        <v>265</v>
      </c>
      <c r="B316" s="4" t="s">
        <v>266</v>
      </c>
      <c r="C316" s="9" t="s">
        <v>889</v>
      </c>
      <c r="D316" s="4" t="s">
        <v>890</v>
      </c>
      <c r="E316" s="4">
        <v>873</v>
      </c>
    </row>
    <row r="317" spans="1:5">
      <c r="A317" s="9" t="s">
        <v>265</v>
      </c>
      <c r="B317" s="4" t="s">
        <v>266</v>
      </c>
      <c r="C317" s="9" t="s">
        <v>891</v>
      </c>
      <c r="D317" s="4" t="s">
        <v>892</v>
      </c>
      <c r="E317" s="4">
        <v>44</v>
      </c>
    </row>
    <row r="318" spans="1:5">
      <c r="A318" s="9" t="s">
        <v>265</v>
      </c>
      <c r="B318" s="4" t="s">
        <v>266</v>
      </c>
      <c r="C318" s="9" t="s">
        <v>893</v>
      </c>
      <c r="D318" s="4" t="s">
        <v>894</v>
      </c>
      <c r="E318" s="4">
        <v>1109</v>
      </c>
    </row>
    <row r="319" spans="1:5">
      <c r="A319" s="9" t="s">
        <v>265</v>
      </c>
      <c r="B319" s="4" t="s">
        <v>266</v>
      </c>
      <c r="C319" s="9" t="s">
        <v>895</v>
      </c>
      <c r="D319" s="4" t="s">
        <v>896</v>
      </c>
      <c r="E319" s="4">
        <v>552</v>
      </c>
    </row>
    <row r="320" spans="1:5">
      <c r="A320" s="9" t="s">
        <v>265</v>
      </c>
      <c r="B320" s="4" t="s">
        <v>266</v>
      </c>
      <c r="C320" s="9" t="s">
        <v>897</v>
      </c>
      <c r="D320" s="4" t="s">
        <v>898</v>
      </c>
      <c r="E320" s="4">
        <v>1477</v>
      </c>
    </row>
    <row r="321" spans="1:5">
      <c r="A321" s="9" t="s">
        <v>265</v>
      </c>
      <c r="B321" s="4" t="s">
        <v>266</v>
      </c>
      <c r="C321" s="9" t="s">
        <v>899</v>
      </c>
      <c r="D321" s="4" t="s">
        <v>900</v>
      </c>
      <c r="E321" s="4">
        <v>72</v>
      </c>
    </row>
    <row r="322" spans="1:5">
      <c r="A322" s="9" t="s">
        <v>265</v>
      </c>
      <c r="B322" s="4" t="s">
        <v>266</v>
      </c>
      <c r="C322" s="9" t="s">
        <v>901</v>
      </c>
      <c r="D322" s="4" t="s">
        <v>902</v>
      </c>
      <c r="E322" s="4">
        <v>1741</v>
      </c>
    </row>
    <row r="323" spans="1:5">
      <c r="A323" s="9" t="s">
        <v>265</v>
      </c>
      <c r="B323" s="4" t="s">
        <v>266</v>
      </c>
      <c r="C323" s="9" t="s">
        <v>903</v>
      </c>
      <c r="D323" s="4" t="s">
        <v>904</v>
      </c>
      <c r="E323" s="4">
        <v>1000</v>
      </c>
    </row>
    <row r="324" spans="1:5">
      <c r="A324" s="9" t="s">
        <v>265</v>
      </c>
      <c r="B324" s="4" t="s">
        <v>266</v>
      </c>
      <c r="C324" s="9" t="s">
        <v>905</v>
      </c>
      <c r="D324" s="4" t="s">
        <v>906</v>
      </c>
      <c r="E324" s="4">
        <v>1063</v>
      </c>
    </row>
    <row r="325" spans="1:5">
      <c r="A325" s="9" t="s">
        <v>265</v>
      </c>
      <c r="B325" s="4" t="s">
        <v>266</v>
      </c>
      <c r="C325" s="9" t="s">
        <v>907</v>
      </c>
      <c r="D325" s="4" t="s">
        <v>908</v>
      </c>
      <c r="E325" s="4">
        <v>1893</v>
      </c>
    </row>
    <row r="326" spans="1:5">
      <c r="A326" s="9" t="s">
        <v>265</v>
      </c>
      <c r="B326" s="4" t="s">
        <v>266</v>
      </c>
      <c r="C326" s="9" t="s">
        <v>909</v>
      </c>
      <c r="D326" s="4" t="s">
        <v>910</v>
      </c>
      <c r="E326" s="4">
        <v>1239</v>
      </c>
    </row>
    <row r="327" spans="1:5">
      <c r="A327" s="9" t="s">
        <v>265</v>
      </c>
      <c r="B327" s="4" t="s">
        <v>266</v>
      </c>
      <c r="C327" s="9" t="s">
        <v>911</v>
      </c>
      <c r="D327" s="4" t="s">
        <v>912</v>
      </c>
      <c r="E327" s="4">
        <v>1127</v>
      </c>
    </row>
    <row r="328" spans="1:5">
      <c r="A328" s="9" t="s">
        <v>265</v>
      </c>
      <c r="B328" s="4" t="s">
        <v>266</v>
      </c>
      <c r="C328" s="9" t="s">
        <v>913</v>
      </c>
      <c r="D328" s="4" t="s">
        <v>914</v>
      </c>
      <c r="E328" s="4">
        <v>748</v>
      </c>
    </row>
    <row r="329" spans="1:5">
      <c r="A329" s="9" t="s">
        <v>265</v>
      </c>
      <c r="B329" s="4" t="s">
        <v>266</v>
      </c>
      <c r="C329" s="9" t="s">
        <v>915</v>
      </c>
      <c r="D329" s="4" t="s">
        <v>916</v>
      </c>
      <c r="E329" s="4">
        <v>815</v>
      </c>
    </row>
    <row r="330" spans="1:5">
      <c r="A330" s="9" t="s">
        <v>265</v>
      </c>
      <c r="B330" s="4" t="s">
        <v>266</v>
      </c>
      <c r="C330" s="9" t="s">
        <v>917</v>
      </c>
      <c r="D330" s="4" t="s">
        <v>918</v>
      </c>
      <c r="E330" s="4">
        <v>42</v>
      </c>
    </row>
    <row r="331" spans="1:5">
      <c r="A331" s="9" t="s">
        <v>267</v>
      </c>
      <c r="B331" s="4" t="s">
        <v>268</v>
      </c>
      <c r="C331" s="9" t="s">
        <v>919</v>
      </c>
      <c r="D331" s="4" t="s">
        <v>920</v>
      </c>
      <c r="E331" s="4">
        <v>1</v>
      </c>
    </row>
    <row r="332" spans="1:5">
      <c r="A332" s="9" t="s">
        <v>269</v>
      </c>
      <c r="B332" s="4" t="s">
        <v>270</v>
      </c>
      <c r="C332" s="9" t="s">
        <v>921</v>
      </c>
      <c r="D332" s="4" t="s">
        <v>922</v>
      </c>
      <c r="E332" s="4">
        <v>2550</v>
      </c>
    </row>
    <row r="333" spans="1:5">
      <c r="A333" s="9" t="s">
        <v>271</v>
      </c>
      <c r="B333" s="4" t="s">
        <v>272</v>
      </c>
      <c r="C333" s="9" t="s">
        <v>923</v>
      </c>
      <c r="D333" s="4" t="s">
        <v>924</v>
      </c>
      <c r="E333" s="4">
        <v>7</v>
      </c>
    </row>
    <row r="334" spans="1:5">
      <c r="A334" s="9" t="s">
        <v>273</v>
      </c>
      <c r="B334" s="4" t="s">
        <v>274</v>
      </c>
      <c r="C334" s="9" t="s">
        <v>925</v>
      </c>
      <c r="D334" s="4" t="s">
        <v>274</v>
      </c>
      <c r="E334" s="4">
        <v>8395</v>
      </c>
    </row>
    <row r="335" spans="1:5">
      <c r="A335" s="9" t="s">
        <v>275</v>
      </c>
      <c r="B335" s="4" t="s">
        <v>276</v>
      </c>
      <c r="C335" s="9" t="s">
        <v>926</v>
      </c>
      <c r="D335" s="4" t="s">
        <v>927</v>
      </c>
      <c r="E335" s="4">
        <v>90</v>
      </c>
    </row>
    <row r="336" spans="1:5">
      <c r="A336" s="9" t="s">
        <v>275</v>
      </c>
      <c r="B336" s="4" t="s">
        <v>276</v>
      </c>
      <c r="C336" s="9" t="s">
        <v>928</v>
      </c>
      <c r="D336" s="4" t="s">
        <v>929</v>
      </c>
      <c r="E336" s="4">
        <v>47</v>
      </c>
    </row>
    <row r="337" spans="1:5">
      <c r="A337" s="9" t="s">
        <v>275</v>
      </c>
      <c r="B337" s="4" t="s">
        <v>276</v>
      </c>
      <c r="C337" s="9" t="s">
        <v>930</v>
      </c>
      <c r="D337" s="4" t="s">
        <v>931</v>
      </c>
      <c r="E337" s="4">
        <v>311</v>
      </c>
    </row>
    <row r="338" spans="1:5">
      <c r="A338" s="9" t="s">
        <v>275</v>
      </c>
      <c r="B338" s="4" t="s">
        <v>276</v>
      </c>
      <c r="C338" s="9" t="s">
        <v>932</v>
      </c>
      <c r="D338" s="4" t="s">
        <v>933</v>
      </c>
      <c r="E338" s="4">
        <v>295</v>
      </c>
    </row>
    <row r="339" spans="1:5">
      <c r="A339" s="9" t="s">
        <v>275</v>
      </c>
      <c r="B339" s="4" t="s">
        <v>276</v>
      </c>
      <c r="C339" s="9" t="s">
        <v>934</v>
      </c>
      <c r="D339" s="4" t="s">
        <v>935</v>
      </c>
      <c r="E339" s="4">
        <v>3</v>
      </c>
    </row>
    <row r="340" spans="1:5">
      <c r="A340" s="9" t="s">
        <v>275</v>
      </c>
      <c r="B340" s="4" t="s">
        <v>276</v>
      </c>
      <c r="C340" s="9" t="s">
        <v>936</v>
      </c>
      <c r="D340" s="4" t="s">
        <v>937</v>
      </c>
      <c r="E340" s="4">
        <v>371</v>
      </c>
    </row>
    <row r="341" spans="1:5">
      <c r="A341" s="9" t="s">
        <v>275</v>
      </c>
      <c r="B341" s="4" t="s">
        <v>276</v>
      </c>
      <c r="C341" s="9" t="s">
        <v>938</v>
      </c>
      <c r="D341" s="4" t="s">
        <v>939</v>
      </c>
      <c r="E341" s="4">
        <v>13</v>
      </c>
    </row>
    <row r="342" spans="1:5">
      <c r="A342" s="9" t="s">
        <v>275</v>
      </c>
      <c r="B342" s="4" t="s">
        <v>276</v>
      </c>
      <c r="C342" s="9" t="s">
        <v>940</v>
      </c>
      <c r="D342" s="4" t="s">
        <v>941</v>
      </c>
      <c r="E342" s="4">
        <v>195</v>
      </c>
    </row>
    <row r="343" spans="1:5">
      <c r="A343" s="9" t="s">
        <v>275</v>
      </c>
      <c r="B343" s="4" t="s">
        <v>276</v>
      </c>
      <c r="C343" s="9" t="s">
        <v>942</v>
      </c>
      <c r="D343" s="4" t="s">
        <v>943</v>
      </c>
      <c r="E343" s="4">
        <v>521</v>
      </c>
    </row>
    <row r="344" spans="1:5">
      <c r="A344" s="9" t="s">
        <v>275</v>
      </c>
      <c r="B344" s="4" t="s">
        <v>276</v>
      </c>
      <c r="C344" s="9" t="s">
        <v>944</v>
      </c>
      <c r="D344" s="4" t="s">
        <v>945</v>
      </c>
      <c r="E344" s="4">
        <v>202</v>
      </c>
    </row>
    <row r="345" spans="1:5">
      <c r="A345" s="9" t="s">
        <v>275</v>
      </c>
      <c r="B345" s="4" t="s">
        <v>276</v>
      </c>
      <c r="C345" s="9" t="s">
        <v>946</v>
      </c>
      <c r="D345" s="4" t="s">
        <v>947</v>
      </c>
      <c r="E345" s="4">
        <v>154</v>
      </c>
    </row>
    <row r="346" spans="1:5">
      <c r="A346" s="9" t="s">
        <v>275</v>
      </c>
      <c r="B346" s="4" t="s">
        <v>276</v>
      </c>
      <c r="C346" s="9" t="s">
        <v>948</v>
      </c>
      <c r="D346" s="4" t="s">
        <v>949</v>
      </c>
      <c r="E346" s="4">
        <v>376</v>
      </c>
    </row>
    <row r="347" spans="1:5">
      <c r="A347" s="9" t="s">
        <v>277</v>
      </c>
      <c r="B347" s="4" t="s">
        <v>278</v>
      </c>
      <c r="C347" s="9" t="s">
        <v>950</v>
      </c>
      <c r="D347" s="4" t="s">
        <v>278</v>
      </c>
      <c r="E347" s="4">
        <v>43</v>
      </c>
    </row>
    <row r="348" spans="1:5">
      <c r="A348" s="9" t="s">
        <v>279</v>
      </c>
      <c r="B348" s="4" t="s">
        <v>280</v>
      </c>
      <c r="C348" s="9" t="s">
        <v>951</v>
      </c>
      <c r="D348" s="4" t="s">
        <v>952</v>
      </c>
      <c r="E348" s="4">
        <v>17213</v>
      </c>
    </row>
    <row r="349" spans="1:5">
      <c r="A349" s="9" t="s">
        <v>281</v>
      </c>
      <c r="B349" s="4" t="s">
        <v>282</v>
      </c>
      <c r="C349" s="9" t="s">
        <v>953</v>
      </c>
      <c r="D349" s="4" t="s">
        <v>954</v>
      </c>
      <c r="E349" s="4">
        <v>35748</v>
      </c>
    </row>
    <row r="350" spans="1:5">
      <c r="A350" s="9" t="s">
        <v>283</v>
      </c>
      <c r="B350" s="4" t="s">
        <v>284</v>
      </c>
      <c r="C350" s="9" t="s">
        <v>955</v>
      </c>
      <c r="D350" s="4" t="s">
        <v>956</v>
      </c>
      <c r="E350" s="4">
        <v>28758</v>
      </c>
    </row>
    <row r="351" spans="1:5">
      <c r="A351" s="9" t="s">
        <v>285</v>
      </c>
      <c r="B351" s="4" t="s">
        <v>286</v>
      </c>
      <c r="C351" s="9" t="s">
        <v>957</v>
      </c>
      <c r="D351" s="4" t="s">
        <v>286</v>
      </c>
      <c r="E351" s="4">
        <v>2</v>
      </c>
    </row>
    <row r="352" spans="1:5">
      <c r="A352" s="117" t="s">
        <v>287</v>
      </c>
      <c r="B352" s="117"/>
      <c r="C352" s="117"/>
      <c r="D352" s="117"/>
      <c r="E352" s="6">
        <f>SUM(E2:E351)</f>
        <v>1729233</v>
      </c>
    </row>
  </sheetData>
  <mergeCells count="1">
    <mergeCell ref="A352:D352"/>
  </mergeCells>
  <pageMargins left="0.70866141732283472" right="0.70866141732283472" top="0.74803149606299213" bottom="0.74803149606299213" header="0.31496062992125984" footer="0.31496062992125984"/>
  <pageSetup scale="94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92"/>
  <sheetViews>
    <sheetView workbookViewId="0"/>
  </sheetViews>
  <sheetFormatPr defaultRowHeight="15"/>
  <cols>
    <col min="1" max="1" width="11.140625" style="11" bestFit="1" customWidth="1"/>
    <col min="2" max="2" width="32.7109375" style="11" customWidth="1"/>
    <col min="3" max="3" width="8.85546875" style="11" bestFit="1" customWidth="1"/>
    <col min="4" max="4" width="29.140625" style="11" customWidth="1"/>
    <col min="5" max="5" width="20.42578125" bestFit="1" customWidth="1"/>
  </cols>
  <sheetData>
    <row r="1" spans="1:5">
      <c r="A1" s="1" t="s">
        <v>0</v>
      </c>
      <c r="B1" s="2" t="s">
        <v>1</v>
      </c>
      <c r="C1" s="1" t="s">
        <v>288</v>
      </c>
      <c r="D1" s="2" t="s">
        <v>289</v>
      </c>
      <c r="E1" s="12" t="s">
        <v>958</v>
      </c>
    </row>
    <row r="2" spans="1:5">
      <c r="A2" s="4" t="s">
        <v>3</v>
      </c>
      <c r="B2" s="5" t="s">
        <v>4</v>
      </c>
      <c r="C2" s="4" t="s">
        <v>290</v>
      </c>
      <c r="D2" s="5" t="s">
        <v>291</v>
      </c>
      <c r="E2" s="4">
        <v>3</v>
      </c>
    </row>
    <row r="3" spans="1:5">
      <c r="A3" s="4" t="s">
        <v>3</v>
      </c>
      <c r="B3" s="5" t="s">
        <v>4</v>
      </c>
      <c r="C3" s="4" t="s">
        <v>292</v>
      </c>
      <c r="D3" s="5" t="s">
        <v>293</v>
      </c>
      <c r="E3" s="4">
        <v>23</v>
      </c>
    </row>
    <row r="4" spans="1:5">
      <c r="A4" s="4" t="s">
        <v>3</v>
      </c>
      <c r="B4" s="5" t="s">
        <v>4</v>
      </c>
      <c r="C4" s="4" t="s">
        <v>294</v>
      </c>
      <c r="D4" s="5" t="s">
        <v>295</v>
      </c>
      <c r="E4" s="4">
        <v>41</v>
      </c>
    </row>
    <row r="5" spans="1:5">
      <c r="A5" s="4" t="s">
        <v>3</v>
      </c>
      <c r="B5" s="5" t="s">
        <v>4</v>
      </c>
      <c r="C5" s="4" t="s">
        <v>296</v>
      </c>
      <c r="D5" s="5" t="s">
        <v>297</v>
      </c>
      <c r="E5" s="4">
        <v>11</v>
      </c>
    </row>
    <row r="6" spans="1:5">
      <c r="A6" s="4" t="s">
        <v>3</v>
      </c>
      <c r="B6" s="5" t="s">
        <v>4</v>
      </c>
      <c r="C6" s="4" t="s">
        <v>298</v>
      </c>
      <c r="D6" s="5" t="s">
        <v>299</v>
      </c>
      <c r="E6" s="4">
        <v>17</v>
      </c>
    </row>
    <row r="7" spans="1:5">
      <c r="A7" s="4" t="s">
        <v>3</v>
      </c>
      <c r="B7" s="5" t="s">
        <v>4</v>
      </c>
      <c r="C7" s="4" t="s">
        <v>300</v>
      </c>
      <c r="D7" s="5" t="s">
        <v>301</v>
      </c>
      <c r="E7" s="4">
        <v>3</v>
      </c>
    </row>
    <row r="8" spans="1:5">
      <c r="A8" s="4" t="s">
        <v>3</v>
      </c>
      <c r="B8" s="5" t="s">
        <v>4</v>
      </c>
      <c r="C8" s="4" t="s">
        <v>302</v>
      </c>
      <c r="D8" s="5" t="s">
        <v>303</v>
      </c>
      <c r="E8" s="4">
        <v>191</v>
      </c>
    </row>
    <row r="9" spans="1:5">
      <c r="A9" s="4" t="s">
        <v>3</v>
      </c>
      <c r="B9" s="5" t="s">
        <v>4</v>
      </c>
      <c r="C9" s="4" t="s">
        <v>306</v>
      </c>
      <c r="D9" s="5" t="s">
        <v>307</v>
      </c>
      <c r="E9" s="4">
        <v>3</v>
      </c>
    </row>
    <row r="10" spans="1:5">
      <c r="A10" s="4" t="s">
        <v>3</v>
      </c>
      <c r="B10" s="5" t="s">
        <v>4</v>
      </c>
      <c r="C10" s="4" t="s">
        <v>308</v>
      </c>
      <c r="D10" s="5" t="s">
        <v>309</v>
      </c>
      <c r="E10" s="4">
        <v>4</v>
      </c>
    </row>
    <row r="11" spans="1:5">
      <c r="A11" s="4" t="s">
        <v>7</v>
      </c>
      <c r="B11" s="5" t="s">
        <v>8</v>
      </c>
      <c r="C11" s="4" t="s">
        <v>312</v>
      </c>
      <c r="D11" s="5" t="s">
        <v>313</v>
      </c>
      <c r="E11" s="4">
        <v>1273</v>
      </c>
    </row>
    <row r="12" spans="1:5">
      <c r="A12" s="4" t="s">
        <v>9</v>
      </c>
      <c r="B12" s="5" t="s">
        <v>10</v>
      </c>
      <c r="C12" s="4" t="s">
        <v>314</v>
      </c>
      <c r="D12" s="5" t="s">
        <v>315</v>
      </c>
      <c r="E12" s="4">
        <v>7418</v>
      </c>
    </row>
    <row r="13" spans="1:5">
      <c r="A13" s="4" t="s">
        <v>9</v>
      </c>
      <c r="B13" s="5" t="s">
        <v>10</v>
      </c>
      <c r="C13" s="4" t="s">
        <v>316</v>
      </c>
      <c r="D13" s="5" t="s">
        <v>317</v>
      </c>
      <c r="E13" s="4">
        <v>4256</v>
      </c>
    </row>
    <row r="14" spans="1:5">
      <c r="A14" s="4" t="s">
        <v>13</v>
      </c>
      <c r="B14" s="5" t="s">
        <v>14</v>
      </c>
      <c r="C14" s="4" t="s">
        <v>324</v>
      </c>
      <c r="D14" s="5" t="s">
        <v>325</v>
      </c>
      <c r="E14" s="4">
        <v>119</v>
      </c>
    </row>
    <row r="15" spans="1:5">
      <c r="A15" s="4" t="s">
        <v>13</v>
      </c>
      <c r="B15" s="5" t="s">
        <v>14</v>
      </c>
      <c r="C15" s="4" t="s">
        <v>326</v>
      </c>
      <c r="D15" s="5" t="s">
        <v>327</v>
      </c>
      <c r="E15" s="4">
        <v>623</v>
      </c>
    </row>
    <row r="16" spans="1:5">
      <c r="A16" s="4" t="s">
        <v>13</v>
      </c>
      <c r="B16" s="5" t="s">
        <v>14</v>
      </c>
      <c r="C16" s="4" t="s">
        <v>330</v>
      </c>
      <c r="D16" s="5" t="s">
        <v>331</v>
      </c>
      <c r="E16" s="4">
        <v>35</v>
      </c>
    </row>
    <row r="17" spans="1:5">
      <c r="A17" s="4" t="s">
        <v>13</v>
      </c>
      <c r="B17" s="5" t="s">
        <v>14</v>
      </c>
      <c r="C17" s="4" t="s">
        <v>340</v>
      </c>
      <c r="D17" s="5" t="s">
        <v>341</v>
      </c>
      <c r="E17" s="4">
        <v>158</v>
      </c>
    </row>
    <row r="18" spans="1:5">
      <c r="A18" s="4" t="s">
        <v>13</v>
      </c>
      <c r="B18" s="5" t="s">
        <v>14</v>
      </c>
      <c r="C18" s="4" t="s">
        <v>350</v>
      </c>
      <c r="D18" s="5" t="s">
        <v>351</v>
      </c>
      <c r="E18" s="4">
        <v>35</v>
      </c>
    </row>
    <row r="19" spans="1:5">
      <c r="A19" s="4" t="s">
        <v>13</v>
      </c>
      <c r="B19" s="5" t="s">
        <v>14</v>
      </c>
      <c r="C19" s="4" t="s">
        <v>362</v>
      </c>
      <c r="D19" s="5" t="s">
        <v>363</v>
      </c>
      <c r="E19" s="4">
        <v>899</v>
      </c>
    </row>
    <row r="20" spans="1:5">
      <c r="A20" s="4" t="s">
        <v>17</v>
      </c>
      <c r="B20" s="5" t="s">
        <v>18</v>
      </c>
      <c r="C20" s="4" t="s">
        <v>366</v>
      </c>
      <c r="D20" s="5" t="s">
        <v>367</v>
      </c>
      <c r="E20" s="4">
        <v>170</v>
      </c>
    </row>
    <row r="21" spans="1:5">
      <c r="A21" s="4" t="s">
        <v>19</v>
      </c>
      <c r="B21" s="5" t="s">
        <v>20</v>
      </c>
      <c r="C21" s="4" t="s">
        <v>370</v>
      </c>
      <c r="D21" s="5" t="s">
        <v>371</v>
      </c>
      <c r="E21" s="4">
        <v>159</v>
      </c>
    </row>
    <row r="22" spans="1:5">
      <c r="A22" s="4" t="s">
        <v>19</v>
      </c>
      <c r="B22" s="5" t="s">
        <v>20</v>
      </c>
      <c r="C22" s="4" t="s">
        <v>372</v>
      </c>
      <c r="D22" s="5" t="s">
        <v>373</v>
      </c>
      <c r="E22" s="4">
        <v>48</v>
      </c>
    </row>
    <row r="23" spans="1:5">
      <c r="A23" s="4" t="s">
        <v>19</v>
      </c>
      <c r="B23" s="5" t="s">
        <v>20</v>
      </c>
      <c r="C23" s="4" t="s">
        <v>382</v>
      </c>
      <c r="D23" s="5" t="s">
        <v>383</v>
      </c>
      <c r="E23" s="4">
        <v>2</v>
      </c>
    </row>
    <row r="24" spans="1:5">
      <c r="A24" s="4" t="s">
        <v>25</v>
      </c>
      <c r="B24" s="5" t="s">
        <v>26</v>
      </c>
      <c r="C24" s="4" t="s">
        <v>452</v>
      </c>
      <c r="D24" s="5" t="s">
        <v>453</v>
      </c>
      <c r="E24" s="4">
        <v>55</v>
      </c>
    </row>
    <row r="25" spans="1:5">
      <c r="A25" s="4" t="s">
        <v>27</v>
      </c>
      <c r="B25" s="5" t="s">
        <v>28</v>
      </c>
      <c r="C25" s="4" t="s">
        <v>454</v>
      </c>
      <c r="D25" s="5" t="s">
        <v>455</v>
      </c>
      <c r="E25" s="4">
        <v>490</v>
      </c>
    </row>
    <row r="26" spans="1:5">
      <c r="A26" s="4" t="s">
        <v>31</v>
      </c>
      <c r="B26" s="5" t="s">
        <v>32</v>
      </c>
      <c r="C26" s="4" t="s">
        <v>458</v>
      </c>
      <c r="D26" s="5" t="s">
        <v>459</v>
      </c>
      <c r="E26" s="4">
        <v>696</v>
      </c>
    </row>
    <row r="27" spans="1:5">
      <c r="A27" s="4" t="s">
        <v>33</v>
      </c>
      <c r="B27" s="5" t="s">
        <v>34</v>
      </c>
      <c r="C27" s="4" t="s">
        <v>464</v>
      </c>
      <c r="D27" s="5" t="s">
        <v>465</v>
      </c>
      <c r="E27" s="4">
        <v>168</v>
      </c>
    </row>
    <row r="28" spans="1:5">
      <c r="A28" s="4" t="s">
        <v>35</v>
      </c>
      <c r="B28" s="5" t="s">
        <v>36</v>
      </c>
      <c r="C28" s="4" t="s">
        <v>468</v>
      </c>
      <c r="D28" s="5" t="s">
        <v>469</v>
      </c>
      <c r="E28" s="4">
        <v>5451</v>
      </c>
    </row>
    <row r="29" spans="1:5">
      <c r="A29" s="4" t="s">
        <v>37</v>
      </c>
      <c r="B29" s="5" t="s">
        <v>38</v>
      </c>
      <c r="C29" s="4" t="s">
        <v>470</v>
      </c>
      <c r="D29" s="5" t="s">
        <v>471</v>
      </c>
      <c r="E29" s="4">
        <v>1456</v>
      </c>
    </row>
    <row r="30" spans="1:5">
      <c r="A30" s="4" t="s">
        <v>95</v>
      </c>
      <c r="B30" s="5" t="s">
        <v>96</v>
      </c>
      <c r="C30" s="4" t="s">
        <v>545</v>
      </c>
      <c r="D30" s="5" t="s">
        <v>546</v>
      </c>
      <c r="E30" s="4">
        <v>1115</v>
      </c>
    </row>
    <row r="31" spans="1:5">
      <c r="A31" s="4" t="s">
        <v>95</v>
      </c>
      <c r="B31" s="5" t="s">
        <v>96</v>
      </c>
      <c r="C31" s="4" t="s">
        <v>547</v>
      </c>
      <c r="D31" s="5" t="s">
        <v>548</v>
      </c>
      <c r="E31" s="4">
        <v>444</v>
      </c>
    </row>
    <row r="32" spans="1:5">
      <c r="A32" s="4" t="s">
        <v>99</v>
      </c>
      <c r="B32" s="5" t="s">
        <v>100</v>
      </c>
      <c r="C32" s="4" t="s">
        <v>565</v>
      </c>
      <c r="D32" s="5" t="s">
        <v>566</v>
      </c>
      <c r="E32" s="4">
        <v>151</v>
      </c>
    </row>
    <row r="33" spans="1:5">
      <c r="A33" s="4" t="s">
        <v>99</v>
      </c>
      <c r="B33" s="5" t="s">
        <v>100</v>
      </c>
      <c r="C33" s="4" t="s">
        <v>599</v>
      </c>
      <c r="D33" s="5" t="s">
        <v>600</v>
      </c>
      <c r="E33" s="4">
        <v>13</v>
      </c>
    </row>
    <row r="34" spans="1:5">
      <c r="A34" s="4" t="s">
        <v>103</v>
      </c>
      <c r="B34" s="5" t="s">
        <v>104</v>
      </c>
      <c r="C34" s="4" t="s">
        <v>607</v>
      </c>
      <c r="D34" s="5" t="s">
        <v>608</v>
      </c>
      <c r="E34" s="4">
        <v>157</v>
      </c>
    </row>
    <row r="35" spans="1:5">
      <c r="A35" s="4" t="s">
        <v>103</v>
      </c>
      <c r="B35" s="5" t="s">
        <v>104</v>
      </c>
      <c r="C35" s="4" t="s">
        <v>611</v>
      </c>
      <c r="D35" s="5" t="s">
        <v>612</v>
      </c>
      <c r="E35" s="4">
        <v>2</v>
      </c>
    </row>
    <row r="36" spans="1:5">
      <c r="A36" s="4" t="s">
        <v>103</v>
      </c>
      <c r="B36" s="5" t="s">
        <v>104</v>
      </c>
      <c r="C36" s="4" t="s">
        <v>613</v>
      </c>
      <c r="D36" s="5" t="s">
        <v>614</v>
      </c>
      <c r="E36" s="4">
        <v>10</v>
      </c>
    </row>
    <row r="37" spans="1:5">
      <c r="A37" s="4" t="s">
        <v>103</v>
      </c>
      <c r="B37" s="5" t="s">
        <v>104</v>
      </c>
      <c r="C37" s="4" t="s">
        <v>617</v>
      </c>
      <c r="D37" s="5" t="s">
        <v>618</v>
      </c>
      <c r="E37" s="4">
        <v>11</v>
      </c>
    </row>
    <row r="38" spans="1:5">
      <c r="A38" s="4" t="s">
        <v>103</v>
      </c>
      <c r="B38" s="5" t="s">
        <v>104</v>
      </c>
      <c r="C38" s="4" t="s">
        <v>619</v>
      </c>
      <c r="D38" s="5" t="s">
        <v>620</v>
      </c>
      <c r="E38" s="4">
        <v>7</v>
      </c>
    </row>
    <row r="39" spans="1:5">
      <c r="A39" s="4" t="s">
        <v>109</v>
      </c>
      <c r="B39" s="5" t="s">
        <v>110</v>
      </c>
      <c r="C39" s="4" t="s">
        <v>628</v>
      </c>
      <c r="D39" s="5" t="s">
        <v>629</v>
      </c>
      <c r="E39" s="4">
        <v>118</v>
      </c>
    </row>
    <row r="40" spans="1:5">
      <c r="A40" s="4" t="s">
        <v>203</v>
      </c>
      <c r="B40" s="5" t="s">
        <v>204</v>
      </c>
      <c r="C40" s="4" t="s">
        <v>800</v>
      </c>
      <c r="D40" s="5" t="s">
        <v>801</v>
      </c>
      <c r="E40" s="4">
        <v>462</v>
      </c>
    </row>
    <row r="41" spans="1:5">
      <c r="A41" s="4" t="s">
        <v>205</v>
      </c>
      <c r="B41" s="5" t="s">
        <v>206</v>
      </c>
      <c r="C41" s="4" t="s">
        <v>820</v>
      </c>
      <c r="D41" s="5" t="s">
        <v>821</v>
      </c>
      <c r="E41" s="4">
        <v>17</v>
      </c>
    </row>
    <row r="42" spans="1:5">
      <c r="A42" s="4" t="s">
        <v>225</v>
      </c>
      <c r="B42" s="5" t="s">
        <v>226</v>
      </c>
      <c r="C42" s="4" t="s">
        <v>840</v>
      </c>
      <c r="D42" s="5" t="s">
        <v>841</v>
      </c>
      <c r="E42" s="4">
        <v>646</v>
      </c>
    </row>
    <row r="43" spans="1:5">
      <c r="A43" s="4" t="s">
        <v>231</v>
      </c>
      <c r="B43" s="5" t="s">
        <v>232</v>
      </c>
      <c r="C43" s="4" t="s">
        <v>848</v>
      </c>
      <c r="D43" s="5" t="s">
        <v>232</v>
      </c>
      <c r="E43" s="4">
        <v>3212</v>
      </c>
    </row>
    <row r="44" spans="1:5">
      <c r="A44" s="4" t="s">
        <v>235</v>
      </c>
      <c r="B44" s="5" t="s">
        <v>236</v>
      </c>
      <c r="C44" s="4" t="s">
        <v>851</v>
      </c>
      <c r="D44" s="5" t="s">
        <v>852</v>
      </c>
      <c r="E44" s="4">
        <v>12950</v>
      </c>
    </row>
    <row r="45" spans="1:5">
      <c r="A45" s="4" t="s">
        <v>239</v>
      </c>
      <c r="B45" s="5" t="s">
        <v>240</v>
      </c>
      <c r="C45" s="4" t="s">
        <v>857</v>
      </c>
      <c r="D45" s="5" t="s">
        <v>240</v>
      </c>
      <c r="E45" s="4">
        <v>3</v>
      </c>
    </row>
    <row r="46" spans="1:5">
      <c r="A46" s="4" t="s">
        <v>243</v>
      </c>
      <c r="B46" s="5" t="s">
        <v>244</v>
      </c>
      <c r="C46" s="4" t="s">
        <v>859</v>
      </c>
      <c r="D46" s="5" t="s">
        <v>860</v>
      </c>
      <c r="E46" s="4">
        <v>432</v>
      </c>
    </row>
    <row r="47" spans="1:5">
      <c r="A47" s="4" t="s">
        <v>245</v>
      </c>
      <c r="B47" s="5" t="s">
        <v>246</v>
      </c>
      <c r="C47" s="4" t="s">
        <v>861</v>
      </c>
      <c r="D47" s="5" t="s">
        <v>862</v>
      </c>
      <c r="E47" s="4">
        <v>1776</v>
      </c>
    </row>
    <row r="48" spans="1:5">
      <c r="A48" s="4" t="s">
        <v>247</v>
      </c>
      <c r="B48" s="5" t="s">
        <v>248</v>
      </c>
      <c r="C48" s="4" t="s">
        <v>863</v>
      </c>
      <c r="D48" s="5" t="s">
        <v>248</v>
      </c>
      <c r="E48" s="4">
        <v>602</v>
      </c>
    </row>
    <row r="49" spans="1:5">
      <c r="A49" s="4" t="s">
        <v>249</v>
      </c>
      <c r="B49" s="5" t="s">
        <v>250</v>
      </c>
      <c r="C49" s="4" t="s">
        <v>864</v>
      </c>
      <c r="D49" s="5" t="s">
        <v>250</v>
      </c>
      <c r="E49" s="4">
        <v>22731</v>
      </c>
    </row>
    <row r="50" spans="1:5">
      <c r="A50" s="4" t="s">
        <v>251</v>
      </c>
      <c r="B50" s="5" t="s">
        <v>252</v>
      </c>
      <c r="C50" s="4" t="s">
        <v>865</v>
      </c>
      <c r="D50" s="5" t="s">
        <v>866</v>
      </c>
      <c r="E50" s="4">
        <v>2499</v>
      </c>
    </row>
    <row r="51" spans="1:5">
      <c r="A51" s="4" t="s">
        <v>253</v>
      </c>
      <c r="B51" s="5" t="s">
        <v>254</v>
      </c>
      <c r="C51" s="4" t="s">
        <v>867</v>
      </c>
      <c r="D51" s="5" t="s">
        <v>868</v>
      </c>
      <c r="E51" s="4">
        <v>17</v>
      </c>
    </row>
    <row r="52" spans="1:5">
      <c r="A52" s="4" t="s">
        <v>257</v>
      </c>
      <c r="B52" s="5" t="s">
        <v>258</v>
      </c>
      <c r="C52" s="4" t="s">
        <v>871</v>
      </c>
      <c r="D52" s="5" t="s">
        <v>258</v>
      </c>
      <c r="E52" s="4">
        <v>91</v>
      </c>
    </row>
    <row r="53" spans="1:5">
      <c r="A53" s="4" t="s">
        <v>265</v>
      </c>
      <c r="B53" s="5" t="s">
        <v>266</v>
      </c>
      <c r="C53" s="4" t="s">
        <v>877</v>
      </c>
      <c r="D53" s="5" t="s">
        <v>878</v>
      </c>
      <c r="E53" s="4">
        <v>180</v>
      </c>
    </row>
    <row r="54" spans="1:5">
      <c r="A54" s="4" t="s">
        <v>265</v>
      </c>
      <c r="B54" s="5" t="s">
        <v>266</v>
      </c>
      <c r="C54" s="4" t="s">
        <v>879</v>
      </c>
      <c r="D54" s="5" t="s">
        <v>880</v>
      </c>
      <c r="E54" s="4">
        <v>1336</v>
      </c>
    </row>
    <row r="55" spans="1:5">
      <c r="A55" s="4" t="s">
        <v>265</v>
      </c>
      <c r="B55" s="5" t="s">
        <v>266</v>
      </c>
      <c r="C55" s="4" t="s">
        <v>881</v>
      </c>
      <c r="D55" s="5" t="s">
        <v>882</v>
      </c>
      <c r="E55" s="4">
        <v>2108</v>
      </c>
    </row>
    <row r="56" spans="1:5">
      <c r="A56" s="4" t="s">
        <v>265</v>
      </c>
      <c r="B56" s="5" t="s">
        <v>266</v>
      </c>
      <c r="C56" s="4" t="s">
        <v>883</v>
      </c>
      <c r="D56" s="5" t="s">
        <v>884</v>
      </c>
      <c r="E56" s="4">
        <v>250</v>
      </c>
    </row>
    <row r="57" spans="1:5">
      <c r="A57" s="4" t="s">
        <v>265</v>
      </c>
      <c r="B57" s="5" t="s">
        <v>266</v>
      </c>
      <c r="C57" s="4" t="s">
        <v>885</v>
      </c>
      <c r="D57" s="5" t="s">
        <v>886</v>
      </c>
      <c r="E57" s="4">
        <v>700</v>
      </c>
    </row>
    <row r="58" spans="1:5">
      <c r="A58" s="4" t="s">
        <v>265</v>
      </c>
      <c r="B58" s="5" t="s">
        <v>266</v>
      </c>
      <c r="C58" s="4" t="s">
        <v>887</v>
      </c>
      <c r="D58" s="5" t="s">
        <v>888</v>
      </c>
      <c r="E58" s="4">
        <v>2359</v>
      </c>
    </row>
    <row r="59" spans="1:5">
      <c r="A59" s="4" t="s">
        <v>265</v>
      </c>
      <c r="B59" s="5" t="s">
        <v>266</v>
      </c>
      <c r="C59" s="4" t="s">
        <v>889</v>
      </c>
      <c r="D59" s="5" t="s">
        <v>890</v>
      </c>
      <c r="E59" s="4">
        <v>873</v>
      </c>
    </row>
    <row r="60" spans="1:5">
      <c r="A60" s="4" t="s">
        <v>265</v>
      </c>
      <c r="B60" s="5" t="s">
        <v>266</v>
      </c>
      <c r="C60" s="4" t="s">
        <v>891</v>
      </c>
      <c r="D60" s="5" t="s">
        <v>892</v>
      </c>
      <c r="E60" s="4">
        <v>44</v>
      </c>
    </row>
    <row r="61" spans="1:5">
      <c r="A61" s="4" t="s">
        <v>265</v>
      </c>
      <c r="B61" s="5" t="s">
        <v>266</v>
      </c>
      <c r="C61" s="4" t="s">
        <v>893</v>
      </c>
      <c r="D61" s="5" t="s">
        <v>894</v>
      </c>
      <c r="E61" s="4">
        <v>1109</v>
      </c>
    </row>
    <row r="62" spans="1:5">
      <c r="A62" s="4" t="s">
        <v>265</v>
      </c>
      <c r="B62" s="5" t="s">
        <v>266</v>
      </c>
      <c r="C62" s="4" t="s">
        <v>895</v>
      </c>
      <c r="D62" s="5" t="s">
        <v>896</v>
      </c>
      <c r="E62" s="4">
        <v>552</v>
      </c>
    </row>
    <row r="63" spans="1:5">
      <c r="A63" s="4" t="s">
        <v>265</v>
      </c>
      <c r="B63" s="5" t="s">
        <v>266</v>
      </c>
      <c r="C63" s="4" t="s">
        <v>897</v>
      </c>
      <c r="D63" s="5" t="s">
        <v>898</v>
      </c>
      <c r="E63" s="4">
        <v>1477</v>
      </c>
    </row>
    <row r="64" spans="1:5">
      <c r="A64" s="4" t="s">
        <v>265</v>
      </c>
      <c r="B64" s="5" t="s">
        <v>266</v>
      </c>
      <c r="C64" s="4" t="s">
        <v>899</v>
      </c>
      <c r="D64" s="5" t="s">
        <v>900</v>
      </c>
      <c r="E64" s="4">
        <v>72</v>
      </c>
    </row>
    <row r="65" spans="1:5">
      <c r="A65" s="4" t="s">
        <v>265</v>
      </c>
      <c r="B65" s="5" t="s">
        <v>266</v>
      </c>
      <c r="C65" s="4" t="s">
        <v>901</v>
      </c>
      <c r="D65" s="5" t="s">
        <v>902</v>
      </c>
      <c r="E65" s="4">
        <v>1741</v>
      </c>
    </row>
    <row r="66" spans="1:5">
      <c r="A66" s="4" t="s">
        <v>265</v>
      </c>
      <c r="B66" s="5" t="s">
        <v>266</v>
      </c>
      <c r="C66" s="4" t="s">
        <v>903</v>
      </c>
      <c r="D66" s="5" t="s">
        <v>904</v>
      </c>
      <c r="E66" s="4">
        <v>1000</v>
      </c>
    </row>
    <row r="67" spans="1:5">
      <c r="A67" s="4" t="s">
        <v>265</v>
      </c>
      <c r="B67" s="5" t="s">
        <v>266</v>
      </c>
      <c r="C67" s="4" t="s">
        <v>905</v>
      </c>
      <c r="D67" s="5" t="s">
        <v>906</v>
      </c>
      <c r="E67" s="4">
        <v>1063</v>
      </c>
    </row>
    <row r="68" spans="1:5">
      <c r="A68" s="4" t="s">
        <v>265</v>
      </c>
      <c r="B68" s="5" t="s">
        <v>266</v>
      </c>
      <c r="C68" s="4" t="s">
        <v>907</v>
      </c>
      <c r="D68" s="5" t="s">
        <v>908</v>
      </c>
      <c r="E68" s="4">
        <v>1893</v>
      </c>
    </row>
    <row r="69" spans="1:5">
      <c r="A69" s="4" t="s">
        <v>265</v>
      </c>
      <c r="B69" s="5" t="s">
        <v>266</v>
      </c>
      <c r="C69" s="4" t="s">
        <v>909</v>
      </c>
      <c r="D69" s="5" t="s">
        <v>910</v>
      </c>
      <c r="E69" s="4">
        <v>1239</v>
      </c>
    </row>
    <row r="70" spans="1:5">
      <c r="A70" s="4" t="s">
        <v>265</v>
      </c>
      <c r="B70" s="5" t="s">
        <v>266</v>
      </c>
      <c r="C70" s="4" t="s">
        <v>911</v>
      </c>
      <c r="D70" s="5" t="s">
        <v>912</v>
      </c>
      <c r="E70" s="4">
        <v>1127</v>
      </c>
    </row>
    <row r="71" spans="1:5">
      <c r="A71" s="4" t="s">
        <v>265</v>
      </c>
      <c r="B71" s="5" t="s">
        <v>266</v>
      </c>
      <c r="C71" s="4" t="s">
        <v>913</v>
      </c>
      <c r="D71" s="5" t="s">
        <v>914</v>
      </c>
      <c r="E71" s="4">
        <v>748</v>
      </c>
    </row>
    <row r="72" spans="1:5">
      <c r="A72" s="4" t="s">
        <v>265</v>
      </c>
      <c r="B72" s="5" t="s">
        <v>266</v>
      </c>
      <c r="C72" s="4" t="s">
        <v>915</v>
      </c>
      <c r="D72" s="5" t="s">
        <v>916</v>
      </c>
      <c r="E72" s="4">
        <v>815</v>
      </c>
    </row>
    <row r="73" spans="1:5">
      <c r="A73" s="4" t="s">
        <v>265</v>
      </c>
      <c r="B73" s="5" t="s">
        <v>266</v>
      </c>
      <c r="C73" s="4" t="s">
        <v>917</v>
      </c>
      <c r="D73" s="5" t="s">
        <v>918</v>
      </c>
      <c r="E73" s="4">
        <v>42</v>
      </c>
    </row>
    <row r="74" spans="1:5">
      <c r="A74" s="4" t="s">
        <v>269</v>
      </c>
      <c r="B74" s="5" t="s">
        <v>270</v>
      </c>
      <c r="C74" s="4" t="s">
        <v>921</v>
      </c>
      <c r="D74" s="5" t="s">
        <v>922</v>
      </c>
      <c r="E74" s="4">
        <v>2550</v>
      </c>
    </row>
    <row r="75" spans="1:5">
      <c r="A75" s="4" t="s">
        <v>271</v>
      </c>
      <c r="B75" s="5" t="s">
        <v>272</v>
      </c>
      <c r="C75" s="4" t="s">
        <v>923</v>
      </c>
      <c r="D75" s="5" t="s">
        <v>924</v>
      </c>
      <c r="E75" s="4">
        <v>7</v>
      </c>
    </row>
    <row r="76" spans="1:5">
      <c r="A76" s="4" t="s">
        <v>273</v>
      </c>
      <c r="B76" s="5" t="s">
        <v>274</v>
      </c>
      <c r="C76" s="4" t="s">
        <v>925</v>
      </c>
      <c r="D76" s="5" t="s">
        <v>274</v>
      </c>
      <c r="E76" s="4">
        <v>8395</v>
      </c>
    </row>
    <row r="77" spans="1:5">
      <c r="A77" s="4" t="s">
        <v>275</v>
      </c>
      <c r="B77" s="5" t="s">
        <v>276</v>
      </c>
      <c r="C77" s="4" t="s">
        <v>926</v>
      </c>
      <c r="D77" s="5" t="s">
        <v>927</v>
      </c>
      <c r="E77" s="4">
        <v>90</v>
      </c>
    </row>
    <row r="78" spans="1:5">
      <c r="A78" s="4" t="s">
        <v>275</v>
      </c>
      <c r="B78" s="5" t="s">
        <v>276</v>
      </c>
      <c r="C78" s="4" t="s">
        <v>928</v>
      </c>
      <c r="D78" s="5" t="s">
        <v>929</v>
      </c>
      <c r="E78" s="4">
        <v>47</v>
      </c>
    </row>
    <row r="79" spans="1:5">
      <c r="A79" s="4" t="s">
        <v>275</v>
      </c>
      <c r="B79" s="5" t="s">
        <v>276</v>
      </c>
      <c r="C79" s="4" t="s">
        <v>930</v>
      </c>
      <c r="D79" s="5" t="s">
        <v>931</v>
      </c>
      <c r="E79" s="4">
        <v>311</v>
      </c>
    </row>
    <row r="80" spans="1:5">
      <c r="A80" s="4" t="s">
        <v>275</v>
      </c>
      <c r="B80" s="5" t="s">
        <v>276</v>
      </c>
      <c r="C80" s="4" t="s">
        <v>932</v>
      </c>
      <c r="D80" s="5" t="s">
        <v>933</v>
      </c>
      <c r="E80" s="4">
        <v>295</v>
      </c>
    </row>
    <row r="81" spans="1:5">
      <c r="A81" s="4" t="s">
        <v>275</v>
      </c>
      <c r="B81" s="5" t="s">
        <v>276</v>
      </c>
      <c r="C81" s="4" t="s">
        <v>934</v>
      </c>
      <c r="D81" s="5" t="s">
        <v>935</v>
      </c>
      <c r="E81" s="4">
        <v>3</v>
      </c>
    </row>
    <row r="82" spans="1:5">
      <c r="A82" s="4" t="s">
        <v>275</v>
      </c>
      <c r="B82" s="5" t="s">
        <v>276</v>
      </c>
      <c r="C82" s="4" t="s">
        <v>936</v>
      </c>
      <c r="D82" s="5" t="s">
        <v>937</v>
      </c>
      <c r="E82" s="4">
        <v>371</v>
      </c>
    </row>
    <row r="83" spans="1:5">
      <c r="A83" s="4" t="s">
        <v>275</v>
      </c>
      <c r="B83" s="5" t="s">
        <v>276</v>
      </c>
      <c r="C83" s="4" t="s">
        <v>938</v>
      </c>
      <c r="D83" s="5" t="s">
        <v>939</v>
      </c>
      <c r="E83" s="4">
        <v>13</v>
      </c>
    </row>
    <row r="84" spans="1:5">
      <c r="A84" s="4" t="s">
        <v>275</v>
      </c>
      <c r="B84" s="5" t="s">
        <v>276</v>
      </c>
      <c r="C84" s="4" t="s">
        <v>940</v>
      </c>
      <c r="D84" s="5" t="s">
        <v>941</v>
      </c>
      <c r="E84" s="4">
        <v>195</v>
      </c>
    </row>
    <row r="85" spans="1:5">
      <c r="A85" s="4" t="s">
        <v>275</v>
      </c>
      <c r="B85" s="5" t="s">
        <v>276</v>
      </c>
      <c r="C85" s="4" t="s">
        <v>942</v>
      </c>
      <c r="D85" s="5" t="s">
        <v>943</v>
      </c>
      <c r="E85" s="4">
        <v>521</v>
      </c>
    </row>
    <row r="86" spans="1:5">
      <c r="A86" s="4" t="s">
        <v>275</v>
      </c>
      <c r="B86" s="5" t="s">
        <v>276</v>
      </c>
      <c r="C86" s="4" t="s">
        <v>944</v>
      </c>
      <c r="D86" s="5" t="s">
        <v>945</v>
      </c>
      <c r="E86" s="4">
        <v>202</v>
      </c>
    </row>
    <row r="87" spans="1:5">
      <c r="A87" s="4" t="s">
        <v>275</v>
      </c>
      <c r="B87" s="5" t="s">
        <v>276</v>
      </c>
      <c r="C87" s="4" t="s">
        <v>946</v>
      </c>
      <c r="D87" s="5" t="s">
        <v>947</v>
      </c>
      <c r="E87" s="4">
        <v>154</v>
      </c>
    </row>
    <row r="88" spans="1:5">
      <c r="A88" s="4" t="s">
        <v>275</v>
      </c>
      <c r="B88" s="5" t="s">
        <v>276</v>
      </c>
      <c r="C88" s="4" t="s">
        <v>948</v>
      </c>
      <c r="D88" s="5" t="s">
        <v>949</v>
      </c>
      <c r="E88" s="4">
        <v>376</v>
      </c>
    </row>
    <row r="89" spans="1:5">
      <c r="A89" s="4" t="s">
        <v>281</v>
      </c>
      <c r="B89" s="5" t="s">
        <v>282</v>
      </c>
      <c r="C89" s="4" t="s">
        <v>953</v>
      </c>
      <c r="D89" s="5" t="s">
        <v>954</v>
      </c>
      <c r="E89" s="4">
        <v>29620</v>
      </c>
    </row>
    <row r="90" spans="1:5">
      <c r="A90" s="4" t="s">
        <v>283</v>
      </c>
      <c r="B90" s="5" t="s">
        <v>284</v>
      </c>
      <c r="C90" s="4" t="s">
        <v>955</v>
      </c>
      <c r="D90" s="5" t="s">
        <v>956</v>
      </c>
      <c r="E90" s="4">
        <v>170</v>
      </c>
    </row>
    <row r="91" spans="1:5">
      <c r="A91" s="13" t="s">
        <v>285</v>
      </c>
      <c r="B91" s="13" t="s">
        <v>286</v>
      </c>
      <c r="C91" s="13" t="s">
        <v>957</v>
      </c>
      <c r="D91" s="13" t="s">
        <v>286</v>
      </c>
      <c r="E91" s="4">
        <v>2</v>
      </c>
    </row>
    <row r="92" spans="1:5">
      <c r="A92" s="118" t="s">
        <v>287</v>
      </c>
      <c r="B92" s="119"/>
      <c r="C92" s="119"/>
      <c r="D92" s="120"/>
      <c r="E92" s="6">
        <f>SUM(E2:E91)</f>
        <v>135323</v>
      </c>
    </row>
  </sheetData>
  <mergeCells count="1">
    <mergeCell ref="A92:D92"/>
  </mergeCells>
  <pageMargins left="0.70866141732283472" right="0.70866141732283472" top="0.74803149606299213" bottom="0.74803149606299213" header="0.31496062992125984" footer="0.31496062992125984"/>
  <pageSetup scale="9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153"/>
  <sheetViews>
    <sheetView showGridLines="0" zoomScale="85" zoomScaleNormal="85" workbookViewId="0">
      <pane xSplit="3" ySplit="2" topLeftCell="G128" activePane="bottomRight" state="frozen"/>
      <selection pane="topRight" activeCell="C1" sqref="C1"/>
      <selection pane="bottomLeft" activeCell="A3" sqref="A3"/>
      <selection pane="bottomRight" activeCell="R148" sqref="R148"/>
    </sheetView>
  </sheetViews>
  <sheetFormatPr defaultRowHeight="15"/>
  <cols>
    <col min="1" max="1" width="6.28515625" style="43" bestFit="1" customWidth="1"/>
    <col min="2" max="2" width="7.140625" style="44" customWidth="1"/>
    <col min="3" max="3" width="30.5703125" style="39" customWidth="1"/>
    <col min="4" max="4" width="10.5703125" style="45" bestFit="1" customWidth="1"/>
    <col min="5" max="5" width="9.85546875" style="43" customWidth="1"/>
    <col min="6" max="6" width="12.5703125" style="43" customWidth="1"/>
    <col min="7" max="7" width="14.5703125" style="43" customWidth="1"/>
    <col min="8" max="8" width="12.5703125" style="43" customWidth="1"/>
    <col min="9" max="9" width="18.42578125" style="43" customWidth="1"/>
    <col min="10" max="10" width="14.42578125" style="43" customWidth="1"/>
    <col min="11" max="11" width="13.5703125" style="43" customWidth="1"/>
    <col min="12" max="12" width="13.140625" style="43" customWidth="1"/>
    <col min="13" max="13" width="10.5703125" style="43" customWidth="1"/>
    <col min="14" max="14" width="13.7109375" style="43" customWidth="1"/>
    <col min="15" max="15" width="19.7109375" style="43" customWidth="1"/>
    <col min="16" max="16" width="12.5703125" style="43" bestFit="1" customWidth="1"/>
    <col min="17" max="17" width="10.85546875" style="43" bestFit="1" customWidth="1"/>
    <col min="18" max="19" width="12.5703125" style="43" bestFit="1" customWidth="1"/>
    <col min="20" max="16384" width="9.140625" style="43"/>
  </cols>
  <sheetData>
    <row r="1" spans="1:19" s="39" customFormat="1" ht="135">
      <c r="A1" s="35" t="s">
        <v>1071</v>
      </c>
      <c r="B1" s="35" t="s">
        <v>960</v>
      </c>
      <c r="C1" s="35" t="s">
        <v>1</v>
      </c>
      <c r="D1" s="35" t="s">
        <v>983</v>
      </c>
      <c r="E1" s="35" t="s">
        <v>984</v>
      </c>
      <c r="F1" s="35" t="s">
        <v>1000</v>
      </c>
      <c r="G1" s="35" t="s">
        <v>985</v>
      </c>
      <c r="H1" s="35" t="s">
        <v>974</v>
      </c>
      <c r="I1" s="36" t="s">
        <v>975</v>
      </c>
      <c r="J1" s="36" t="s">
        <v>976</v>
      </c>
      <c r="K1" s="37" t="s">
        <v>977</v>
      </c>
      <c r="L1" s="36" t="s">
        <v>988</v>
      </c>
      <c r="M1" s="36" t="s">
        <v>978</v>
      </c>
      <c r="N1" s="38" t="s">
        <v>979</v>
      </c>
      <c r="O1" s="38" t="s">
        <v>980</v>
      </c>
      <c r="P1" s="38" t="s">
        <v>990</v>
      </c>
      <c r="Q1" s="37" t="s">
        <v>981</v>
      </c>
      <c r="R1" s="38" t="s">
        <v>999</v>
      </c>
      <c r="S1" s="37" t="s">
        <v>982</v>
      </c>
    </row>
    <row r="2" spans="1:19" s="39" customFormat="1">
      <c r="A2" s="36"/>
      <c r="B2" s="36">
        <v>1</v>
      </c>
      <c r="C2" s="36">
        <v>2</v>
      </c>
      <c r="D2" s="36">
        <v>3</v>
      </c>
      <c r="E2" s="36">
        <v>4</v>
      </c>
      <c r="F2" s="36">
        <v>5</v>
      </c>
      <c r="G2" s="36">
        <v>6</v>
      </c>
      <c r="H2" s="36">
        <v>7</v>
      </c>
      <c r="I2" s="36">
        <v>8</v>
      </c>
      <c r="J2" s="36">
        <v>9</v>
      </c>
      <c r="K2" s="37" t="s">
        <v>992</v>
      </c>
      <c r="L2" s="36">
        <v>11</v>
      </c>
      <c r="M2" s="36">
        <v>12</v>
      </c>
      <c r="N2" s="38" t="s">
        <v>993</v>
      </c>
      <c r="O2" s="38" t="s">
        <v>994</v>
      </c>
      <c r="P2" s="38" t="s">
        <v>995</v>
      </c>
      <c r="Q2" s="37" t="s">
        <v>996</v>
      </c>
      <c r="R2" s="38" t="s">
        <v>997</v>
      </c>
      <c r="S2" s="37" t="s">
        <v>998</v>
      </c>
    </row>
    <row r="3" spans="1:19">
      <c r="A3" s="94">
        <v>1</v>
      </c>
      <c r="B3" s="40">
        <v>661</v>
      </c>
      <c r="C3" s="41" t="s">
        <v>190</v>
      </c>
      <c r="D3" s="40">
        <v>35056</v>
      </c>
      <c r="E3" s="42">
        <v>0</v>
      </c>
      <c r="F3" s="42">
        <f>+D3*50-E3*23</f>
        <v>1752800</v>
      </c>
      <c r="G3" s="42">
        <v>572120</v>
      </c>
      <c r="H3" s="42">
        <v>389112</v>
      </c>
      <c r="I3" s="42">
        <f>IF(H3&gt;0.1*F3,0.1*F3,H3)</f>
        <v>175280</v>
      </c>
      <c r="J3" s="42">
        <f>H3-I3</f>
        <v>213832</v>
      </c>
      <c r="K3" s="42">
        <f>+F3-G3-I3</f>
        <v>1005400</v>
      </c>
      <c r="L3" s="42">
        <v>0</v>
      </c>
      <c r="M3" s="42">
        <v>0</v>
      </c>
      <c r="N3" s="42">
        <v>8151175</v>
      </c>
      <c r="O3" s="42">
        <v>175280</v>
      </c>
      <c r="P3" s="42">
        <f>+L3+M3+O3</f>
        <v>175280</v>
      </c>
      <c r="Q3" s="42">
        <f>IF(P3&gt;K3,K3,P3)</f>
        <v>175280</v>
      </c>
      <c r="R3" s="42">
        <f>P3-Q3</f>
        <v>0</v>
      </c>
      <c r="S3" s="42">
        <f>+K3-Q3</f>
        <v>830120</v>
      </c>
    </row>
    <row r="4" spans="1:19">
      <c r="A4" s="94">
        <v>2</v>
      </c>
      <c r="B4" s="40">
        <v>623</v>
      </c>
      <c r="C4" s="41" t="s">
        <v>122</v>
      </c>
      <c r="D4" s="40">
        <v>9803</v>
      </c>
      <c r="E4" s="42">
        <v>0</v>
      </c>
      <c r="F4" s="42">
        <f t="shared" ref="F4:F67" si="0">+D4*50-E4*23</f>
        <v>490150</v>
      </c>
      <c r="G4" s="42">
        <v>240560</v>
      </c>
      <c r="H4" s="42">
        <v>0</v>
      </c>
      <c r="I4" s="42">
        <f>IF(H4&gt;0.1*F4,0.1*F4,H4)</f>
        <v>0</v>
      </c>
      <c r="J4" s="42">
        <f t="shared" ref="J4:J67" si="1">H4-I4</f>
        <v>0</v>
      </c>
      <c r="K4" s="42">
        <f t="shared" ref="K4:K67" si="2">+F4-G4-I4</f>
        <v>249590</v>
      </c>
      <c r="L4" s="42">
        <v>0</v>
      </c>
      <c r="M4" s="42">
        <v>0</v>
      </c>
      <c r="N4" s="42">
        <v>654850</v>
      </c>
      <c r="O4" s="42">
        <v>49015</v>
      </c>
      <c r="P4" s="42">
        <f t="shared" ref="P4:P67" si="3">+L4+M4+O4</f>
        <v>49015</v>
      </c>
      <c r="Q4" s="42">
        <f t="shared" ref="Q4:Q67" si="4">IF(P4&gt;K4,K4,P4)</f>
        <v>49015</v>
      </c>
      <c r="R4" s="42">
        <f t="shared" ref="R4:R67" si="5">P4-Q4</f>
        <v>0</v>
      </c>
      <c r="S4" s="42">
        <f t="shared" ref="S4:S67" si="6">+K4-Q4</f>
        <v>200575</v>
      </c>
    </row>
    <row r="5" spans="1:19" ht="30">
      <c r="A5" s="94">
        <v>3</v>
      </c>
      <c r="B5" s="40">
        <v>821</v>
      </c>
      <c r="C5" s="41" t="s">
        <v>228</v>
      </c>
      <c r="D5" s="40">
        <v>19876</v>
      </c>
      <c r="E5" s="42">
        <v>0</v>
      </c>
      <c r="F5" s="42">
        <f t="shared" si="0"/>
        <v>993800</v>
      </c>
      <c r="G5" s="42">
        <v>355480</v>
      </c>
      <c r="H5" s="42">
        <v>673188</v>
      </c>
      <c r="I5" s="42">
        <f>IF(H5&gt;0.1*F5,0.1*F5,H5)</f>
        <v>99380</v>
      </c>
      <c r="J5" s="42">
        <f t="shared" si="1"/>
        <v>573808</v>
      </c>
      <c r="K5" s="42">
        <f t="shared" si="2"/>
        <v>538940</v>
      </c>
      <c r="L5" s="42">
        <v>0</v>
      </c>
      <c r="M5" s="42">
        <v>0</v>
      </c>
      <c r="N5" s="42">
        <v>654475</v>
      </c>
      <c r="O5" s="42">
        <v>99380</v>
      </c>
      <c r="P5" s="42">
        <f t="shared" si="3"/>
        <v>99380</v>
      </c>
      <c r="Q5" s="42">
        <f t="shared" si="4"/>
        <v>99380</v>
      </c>
      <c r="R5" s="42">
        <f t="shared" si="5"/>
        <v>0</v>
      </c>
      <c r="S5" s="42">
        <f t="shared" si="6"/>
        <v>439560</v>
      </c>
    </row>
    <row r="6" spans="1:19">
      <c r="A6" s="94">
        <v>4</v>
      </c>
      <c r="B6" s="40">
        <v>647</v>
      </c>
      <c r="C6" s="41" t="s">
        <v>162</v>
      </c>
      <c r="D6" s="40">
        <v>6361</v>
      </c>
      <c r="E6" s="42">
        <v>0</v>
      </c>
      <c r="F6" s="42">
        <f t="shared" si="0"/>
        <v>318050</v>
      </c>
      <c r="G6" s="42">
        <v>143920</v>
      </c>
      <c r="H6" s="42">
        <v>0</v>
      </c>
      <c r="I6" s="42">
        <f>IF(H6&gt;0.1*F6,0.1*F6,H6)</f>
        <v>0</v>
      </c>
      <c r="J6" s="42">
        <f t="shared" si="1"/>
        <v>0</v>
      </c>
      <c r="K6" s="42">
        <f t="shared" si="2"/>
        <v>174130</v>
      </c>
      <c r="L6" s="42">
        <v>0</v>
      </c>
      <c r="M6" s="42">
        <v>0</v>
      </c>
      <c r="N6" s="42">
        <v>214200</v>
      </c>
      <c r="O6" s="42">
        <v>31805</v>
      </c>
      <c r="P6" s="42">
        <f t="shared" si="3"/>
        <v>31805</v>
      </c>
      <c r="Q6" s="42">
        <f t="shared" si="4"/>
        <v>31805</v>
      </c>
      <c r="R6" s="42">
        <f t="shared" si="5"/>
        <v>0</v>
      </c>
      <c r="S6" s="42">
        <f t="shared" si="6"/>
        <v>142325</v>
      </c>
    </row>
    <row r="7" spans="1:19">
      <c r="A7" s="94">
        <v>5</v>
      </c>
      <c r="B7" s="40">
        <v>630</v>
      </c>
      <c r="C7" s="41" t="s">
        <v>128</v>
      </c>
      <c r="D7" s="40">
        <v>867</v>
      </c>
      <c r="E7" s="42">
        <v>0</v>
      </c>
      <c r="F7" s="42">
        <f t="shared" si="0"/>
        <v>43350</v>
      </c>
      <c r="G7" s="42">
        <v>8200</v>
      </c>
      <c r="H7" s="42">
        <v>0</v>
      </c>
      <c r="I7" s="42">
        <f t="shared" ref="I7:I70" si="7">IF(H7&gt;0.1*F7,0.1*F7,H7)</f>
        <v>0</v>
      </c>
      <c r="J7" s="42">
        <f t="shared" si="1"/>
        <v>0</v>
      </c>
      <c r="K7" s="42">
        <f t="shared" si="2"/>
        <v>35150</v>
      </c>
      <c r="L7" s="42">
        <v>0</v>
      </c>
      <c r="M7" s="42">
        <v>0</v>
      </c>
      <c r="N7" s="42">
        <v>432100</v>
      </c>
      <c r="O7" s="42">
        <v>4335</v>
      </c>
      <c r="P7" s="42">
        <f t="shared" si="3"/>
        <v>4335</v>
      </c>
      <c r="Q7" s="42">
        <f t="shared" si="4"/>
        <v>4335</v>
      </c>
      <c r="R7" s="42">
        <f t="shared" si="5"/>
        <v>0</v>
      </c>
      <c r="S7" s="42">
        <f t="shared" si="6"/>
        <v>30815</v>
      </c>
    </row>
    <row r="8" spans="1:19">
      <c r="A8" s="94">
        <v>6</v>
      </c>
      <c r="B8" s="40">
        <v>648</v>
      </c>
      <c r="C8" s="41" t="s">
        <v>164</v>
      </c>
      <c r="D8" s="40">
        <v>10179</v>
      </c>
      <c r="E8" s="42">
        <v>0</v>
      </c>
      <c r="F8" s="42">
        <f t="shared" si="0"/>
        <v>508950</v>
      </c>
      <c r="G8" s="42">
        <v>217960</v>
      </c>
      <c r="H8" s="42">
        <v>0</v>
      </c>
      <c r="I8" s="42">
        <f t="shared" si="7"/>
        <v>0</v>
      </c>
      <c r="J8" s="42">
        <f t="shared" si="1"/>
        <v>0</v>
      </c>
      <c r="K8" s="42">
        <f t="shared" si="2"/>
        <v>290990</v>
      </c>
      <c r="L8" s="42">
        <v>0</v>
      </c>
      <c r="M8" s="42">
        <v>0</v>
      </c>
      <c r="N8" s="42">
        <v>477825</v>
      </c>
      <c r="O8" s="42">
        <v>50895</v>
      </c>
      <c r="P8" s="42">
        <f t="shared" si="3"/>
        <v>50895</v>
      </c>
      <c r="Q8" s="42">
        <f t="shared" si="4"/>
        <v>50895</v>
      </c>
      <c r="R8" s="42">
        <f t="shared" si="5"/>
        <v>0</v>
      </c>
      <c r="S8" s="42">
        <f t="shared" si="6"/>
        <v>240095</v>
      </c>
    </row>
    <row r="9" spans="1:19">
      <c r="A9" s="94">
        <v>7</v>
      </c>
      <c r="B9" s="40">
        <v>649</v>
      </c>
      <c r="C9" s="41" t="s">
        <v>166</v>
      </c>
      <c r="D9" s="40">
        <v>27185</v>
      </c>
      <c r="E9" s="42">
        <v>0</v>
      </c>
      <c r="F9" s="42">
        <f t="shared" si="0"/>
        <v>1359250</v>
      </c>
      <c r="G9" s="42">
        <v>560880</v>
      </c>
      <c r="H9" s="42">
        <v>0</v>
      </c>
      <c r="I9" s="42">
        <f t="shared" si="7"/>
        <v>0</v>
      </c>
      <c r="J9" s="42">
        <f t="shared" si="1"/>
        <v>0</v>
      </c>
      <c r="K9" s="42">
        <f t="shared" si="2"/>
        <v>798370</v>
      </c>
      <c r="L9" s="42">
        <v>0</v>
      </c>
      <c r="M9" s="42">
        <v>0</v>
      </c>
      <c r="N9" s="42">
        <v>12320375</v>
      </c>
      <c r="O9" s="42">
        <v>135925</v>
      </c>
      <c r="P9" s="42">
        <f t="shared" si="3"/>
        <v>135925</v>
      </c>
      <c r="Q9" s="42">
        <f t="shared" si="4"/>
        <v>135925</v>
      </c>
      <c r="R9" s="42">
        <f t="shared" si="5"/>
        <v>0</v>
      </c>
      <c r="S9" s="42">
        <f t="shared" si="6"/>
        <v>662445</v>
      </c>
    </row>
    <row r="10" spans="1:19" ht="30">
      <c r="A10" s="94">
        <v>8</v>
      </c>
      <c r="B10" s="40">
        <v>662</v>
      </c>
      <c r="C10" s="41" t="s">
        <v>192</v>
      </c>
      <c r="D10" s="40">
        <v>4965</v>
      </c>
      <c r="E10" s="42">
        <v>0</v>
      </c>
      <c r="F10" s="42">
        <f t="shared" si="0"/>
        <v>248250</v>
      </c>
      <c r="G10" s="42">
        <v>110800</v>
      </c>
      <c r="H10" s="42">
        <v>0</v>
      </c>
      <c r="I10" s="42">
        <f t="shared" si="7"/>
        <v>0</v>
      </c>
      <c r="J10" s="42">
        <f t="shared" si="1"/>
        <v>0</v>
      </c>
      <c r="K10" s="42">
        <f t="shared" si="2"/>
        <v>137450</v>
      </c>
      <c r="L10" s="42">
        <v>0</v>
      </c>
      <c r="M10" s="42">
        <v>0</v>
      </c>
      <c r="N10" s="42">
        <v>2280300</v>
      </c>
      <c r="O10" s="42">
        <v>24825</v>
      </c>
      <c r="P10" s="42">
        <f t="shared" si="3"/>
        <v>24825</v>
      </c>
      <c r="Q10" s="42">
        <f t="shared" si="4"/>
        <v>24825</v>
      </c>
      <c r="R10" s="42">
        <f t="shared" si="5"/>
        <v>0</v>
      </c>
      <c r="S10" s="42">
        <f t="shared" si="6"/>
        <v>112625</v>
      </c>
    </row>
    <row r="11" spans="1:19" ht="30">
      <c r="A11" s="94">
        <v>9</v>
      </c>
      <c r="B11" s="40">
        <v>671</v>
      </c>
      <c r="C11" s="41" t="s">
        <v>200</v>
      </c>
      <c r="D11" s="40">
        <v>1913</v>
      </c>
      <c r="E11" s="42">
        <v>0</v>
      </c>
      <c r="F11" s="42">
        <f t="shared" si="0"/>
        <v>95650</v>
      </c>
      <c r="G11" s="42">
        <v>38760</v>
      </c>
      <c r="H11" s="42">
        <v>0</v>
      </c>
      <c r="I11" s="42">
        <f t="shared" si="7"/>
        <v>0</v>
      </c>
      <c r="J11" s="42">
        <f t="shared" si="1"/>
        <v>0</v>
      </c>
      <c r="K11" s="42">
        <f t="shared" si="2"/>
        <v>56890</v>
      </c>
      <c r="L11" s="42">
        <v>0</v>
      </c>
      <c r="M11" s="42">
        <v>0</v>
      </c>
      <c r="N11" s="42">
        <v>111925</v>
      </c>
      <c r="O11" s="42">
        <v>9565</v>
      </c>
      <c r="P11" s="42">
        <f t="shared" si="3"/>
        <v>9565</v>
      </c>
      <c r="Q11" s="42">
        <f t="shared" si="4"/>
        <v>9565</v>
      </c>
      <c r="R11" s="42">
        <f t="shared" si="5"/>
        <v>0</v>
      </c>
      <c r="S11" s="42">
        <f t="shared" si="6"/>
        <v>47325</v>
      </c>
    </row>
    <row r="12" spans="1:19" ht="30">
      <c r="A12" s="94">
        <v>10</v>
      </c>
      <c r="B12" s="40">
        <v>670</v>
      </c>
      <c r="C12" s="41" t="s">
        <v>198</v>
      </c>
      <c r="D12" s="40">
        <v>10802</v>
      </c>
      <c r="E12" s="42">
        <v>0</v>
      </c>
      <c r="F12" s="42">
        <f t="shared" si="0"/>
        <v>540100</v>
      </c>
      <c r="G12" s="42">
        <v>218120</v>
      </c>
      <c r="H12" s="42">
        <v>0</v>
      </c>
      <c r="I12" s="42">
        <f t="shared" si="7"/>
        <v>0</v>
      </c>
      <c r="J12" s="42">
        <f t="shared" si="1"/>
        <v>0</v>
      </c>
      <c r="K12" s="42">
        <f t="shared" si="2"/>
        <v>321980</v>
      </c>
      <c r="L12" s="42">
        <v>0</v>
      </c>
      <c r="M12" s="42">
        <v>0</v>
      </c>
      <c r="N12" s="42">
        <v>679900</v>
      </c>
      <c r="O12" s="42">
        <v>54010</v>
      </c>
      <c r="P12" s="42">
        <f t="shared" si="3"/>
        <v>54010</v>
      </c>
      <c r="Q12" s="42">
        <f t="shared" si="4"/>
        <v>54010</v>
      </c>
      <c r="R12" s="42">
        <f t="shared" si="5"/>
        <v>0</v>
      </c>
      <c r="S12" s="42">
        <f t="shared" si="6"/>
        <v>267970</v>
      </c>
    </row>
    <row r="13" spans="1:19">
      <c r="A13" s="94">
        <v>11</v>
      </c>
      <c r="B13" s="40">
        <v>983</v>
      </c>
      <c r="C13" s="41" t="s">
        <v>278</v>
      </c>
      <c r="D13" s="40">
        <v>43</v>
      </c>
      <c r="E13" s="42">
        <v>0</v>
      </c>
      <c r="F13" s="42">
        <f t="shared" si="0"/>
        <v>2150</v>
      </c>
      <c r="G13" s="42">
        <v>960</v>
      </c>
      <c r="H13" s="42">
        <v>0</v>
      </c>
      <c r="I13" s="42">
        <f t="shared" si="7"/>
        <v>0</v>
      </c>
      <c r="J13" s="42">
        <f t="shared" si="1"/>
        <v>0</v>
      </c>
      <c r="K13" s="42">
        <f t="shared" si="2"/>
        <v>1190</v>
      </c>
      <c r="L13" s="42">
        <v>0</v>
      </c>
      <c r="M13" s="42">
        <v>0</v>
      </c>
      <c r="N13" s="42">
        <v>150</v>
      </c>
      <c r="O13" s="42">
        <v>150</v>
      </c>
      <c r="P13" s="42">
        <f t="shared" si="3"/>
        <v>150</v>
      </c>
      <c r="Q13" s="42">
        <f t="shared" si="4"/>
        <v>150</v>
      </c>
      <c r="R13" s="42">
        <f t="shared" si="5"/>
        <v>0</v>
      </c>
      <c r="S13" s="42">
        <f t="shared" si="6"/>
        <v>1040</v>
      </c>
    </row>
    <row r="14" spans="1:19">
      <c r="A14" s="94">
        <v>12</v>
      </c>
      <c r="B14" s="40">
        <v>657</v>
      </c>
      <c r="C14" s="41" t="s">
        <v>182</v>
      </c>
      <c r="D14" s="40">
        <v>2869</v>
      </c>
      <c r="E14" s="42">
        <v>0</v>
      </c>
      <c r="F14" s="42">
        <f t="shared" si="0"/>
        <v>143450</v>
      </c>
      <c r="G14" s="42">
        <v>42640</v>
      </c>
      <c r="H14" s="42">
        <v>3812312</v>
      </c>
      <c r="I14" s="42">
        <f t="shared" si="7"/>
        <v>14345</v>
      </c>
      <c r="J14" s="42">
        <f t="shared" si="1"/>
        <v>3797967</v>
      </c>
      <c r="K14" s="42">
        <f t="shared" si="2"/>
        <v>86465</v>
      </c>
      <c r="L14" s="42">
        <v>0</v>
      </c>
      <c r="M14" s="42">
        <v>0</v>
      </c>
      <c r="N14" s="42">
        <v>785425</v>
      </c>
      <c r="O14" s="42">
        <v>14345</v>
      </c>
      <c r="P14" s="42">
        <f t="shared" si="3"/>
        <v>14345</v>
      </c>
      <c r="Q14" s="42">
        <f t="shared" si="4"/>
        <v>14345</v>
      </c>
      <c r="R14" s="42">
        <f t="shared" si="5"/>
        <v>0</v>
      </c>
      <c r="S14" s="42">
        <f t="shared" si="6"/>
        <v>72120</v>
      </c>
    </row>
    <row r="15" spans="1:19">
      <c r="A15" s="94">
        <v>13</v>
      </c>
      <c r="B15" s="40">
        <v>631</v>
      </c>
      <c r="C15" s="41" t="s">
        <v>130</v>
      </c>
      <c r="D15" s="40">
        <v>61</v>
      </c>
      <c r="E15" s="42">
        <v>0</v>
      </c>
      <c r="F15" s="42">
        <f t="shared" si="0"/>
        <v>3050</v>
      </c>
      <c r="G15" s="42">
        <v>800</v>
      </c>
      <c r="H15" s="42">
        <v>0</v>
      </c>
      <c r="I15" s="42">
        <f t="shared" si="7"/>
        <v>0</v>
      </c>
      <c r="J15" s="42">
        <f t="shared" si="1"/>
        <v>0</v>
      </c>
      <c r="K15" s="42">
        <f t="shared" si="2"/>
        <v>2250</v>
      </c>
      <c r="L15" s="42">
        <v>0</v>
      </c>
      <c r="M15" s="42">
        <v>0</v>
      </c>
      <c r="N15" s="42">
        <v>21125</v>
      </c>
      <c r="O15" s="42">
        <v>305</v>
      </c>
      <c r="P15" s="42">
        <f t="shared" si="3"/>
        <v>305</v>
      </c>
      <c r="Q15" s="42">
        <f t="shared" si="4"/>
        <v>305</v>
      </c>
      <c r="R15" s="42">
        <f t="shared" si="5"/>
        <v>0</v>
      </c>
      <c r="S15" s="42">
        <f t="shared" si="6"/>
        <v>1945</v>
      </c>
    </row>
    <row r="16" spans="1:19">
      <c r="A16" s="94">
        <v>14</v>
      </c>
      <c r="B16" s="40">
        <v>650</v>
      </c>
      <c r="C16" s="41" t="s">
        <v>168</v>
      </c>
      <c r="D16" s="40">
        <v>10763</v>
      </c>
      <c r="E16" s="42">
        <v>0</v>
      </c>
      <c r="F16" s="42">
        <f t="shared" si="0"/>
        <v>538150</v>
      </c>
      <c r="G16" s="42">
        <v>161400</v>
      </c>
      <c r="H16" s="42">
        <v>0</v>
      </c>
      <c r="I16" s="42">
        <f t="shared" si="7"/>
        <v>0</v>
      </c>
      <c r="J16" s="42">
        <f t="shared" si="1"/>
        <v>0</v>
      </c>
      <c r="K16" s="42">
        <f t="shared" si="2"/>
        <v>376750</v>
      </c>
      <c r="L16" s="42">
        <v>0</v>
      </c>
      <c r="M16" s="42">
        <v>0</v>
      </c>
      <c r="N16" s="42">
        <v>3354100</v>
      </c>
      <c r="O16" s="42">
        <v>53815</v>
      </c>
      <c r="P16" s="42">
        <f t="shared" si="3"/>
        <v>53815</v>
      </c>
      <c r="Q16" s="42">
        <f t="shared" si="4"/>
        <v>53815</v>
      </c>
      <c r="R16" s="42">
        <f t="shared" si="5"/>
        <v>0</v>
      </c>
      <c r="S16" s="42">
        <f t="shared" si="6"/>
        <v>322935</v>
      </c>
    </row>
    <row r="17" spans="1:19" ht="30">
      <c r="A17" s="94">
        <v>15</v>
      </c>
      <c r="B17" s="40">
        <v>964</v>
      </c>
      <c r="C17" s="41" t="s">
        <v>959</v>
      </c>
      <c r="D17" s="40">
        <v>2578</v>
      </c>
      <c r="E17" s="42">
        <v>2578</v>
      </c>
      <c r="F17" s="42">
        <f t="shared" si="0"/>
        <v>69606</v>
      </c>
      <c r="G17" s="42">
        <v>16978</v>
      </c>
      <c r="H17" s="42">
        <v>0</v>
      </c>
      <c r="I17" s="42">
        <f t="shared" si="7"/>
        <v>0</v>
      </c>
      <c r="J17" s="42">
        <f t="shared" si="1"/>
        <v>0</v>
      </c>
      <c r="K17" s="42">
        <f t="shared" si="2"/>
        <v>52628</v>
      </c>
      <c r="L17" s="42">
        <v>0</v>
      </c>
      <c r="M17" s="42">
        <v>0</v>
      </c>
      <c r="N17" s="42">
        <v>12975</v>
      </c>
      <c r="O17" s="42">
        <v>6961</v>
      </c>
      <c r="P17" s="42">
        <f t="shared" si="3"/>
        <v>6961</v>
      </c>
      <c r="Q17" s="42">
        <f t="shared" si="4"/>
        <v>6961</v>
      </c>
      <c r="R17" s="42">
        <f t="shared" si="5"/>
        <v>0</v>
      </c>
      <c r="S17" s="42">
        <f t="shared" si="6"/>
        <v>45667</v>
      </c>
    </row>
    <row r="18" spans="1:19">
      <c r="A18" s="94">
        <v>16</v>
      </c>
      <c r="B18" s="40">
        <v>632</v>
      </c>
      <c r="C18" s="41" t="s">
        <v>132</v>
      </c>
      <c r="D18" s="40">
        <v>2313</v>
      </c>
      <c r="E18" s="42">
        <v>0</v>
      </c>
      <c r="F18" s="42">
        <f t="shared" si="0"/>
        <v>115650</v>
      </c>
      <c r="G18" s="42">
        <v>50240</v>
      </c>
      <c r="H18" s="42">
        <v>0</v>
      </c>
      <c r="I18" s="42">
        <f t="shared" si="7"/>
        <v>0</v>
      </c>
      <c r="J18" s="42">
        <f t="shared" si="1"/>
        <v>0</v>
      </c>
      <c r="K18" s="42">
        <f t="shared" si="2"/>
        <v>65410</v>
      </c>
      <c r="L18" s="42">
        <v>0</v>
      </c>
      <c r="M18" s="42">
        <v>0</v>
      </c>
      <c r="N18" s="42">
        <v>442050</v>
      </c>
      <c r="O18" s="42">
        <v>11565</v>
      </c>
      <c r="P18" s="42">
        <f t="shared" si="3"/>
        <v>11565</v>
      </c>
      <c r="Q18" s="42">
        <f t="shared" si="4"/>
        <v>11565</v>
      </c>
      <c r="R18" s="42">
        <f t="shared" si="5"/>
        <v>0</v>
      </c>
      <c r="S18" s="42">
        <f t="shared" si="6"/>
        <v>53845</v>
      </c>
    </row>
    <row r="19" spans="1:19">
      <c r="A19" s="94">
        <v>17</v>
      </c>
      <c r="B19" s="40">
        <v>135</v>
      </c>
      <c r="C19" s="41" t="s">
        <v>40</v>
      </c>
      <c r="D19" s="40">
        <v>259</v>
      </c>
      <c r="E19" s="42">
        <v>0</v>
      </c>
      <c r="F19" s="42">
        <f t="shared" si="0"/>
        <v>12950</v>
      </c>
      <c r="G19" s="42">
        <v>6840</v>
      </c>
      <c r="H19" s="42">
        <v>43390</v>
      </c>
      <c r="I19" s="42">
        <f t="shared" si="7"/>
        <v>1295</v>
      </c>
      <c r="J19" s="42">
        <f t="shared" si="1"/>
        <v>42095</v>
      </c>
      <c r="K19" s="42">
        <f t="shared" si="2"/>
        <v>4815</v>
      </c>
      <c r="L19" s="42">
        <v>0</v>
      </c>
      <c r="M19" s="42">
        <v>-586</v>
      </c>
      <c r="N19" s="42">
        <v>1450</v>
      </c>
      <c r="O19" s="42">
        <v>1295</v>
      </c>
      <c r="P19" s="42">
        <f t="shared" si="3"/>
        <v>709</v>
      </c>
      <c r="Q19" s="42">
        <f t="shared" si="4"/>
        <v>709</v>
      </c>
      <c r="R19" s="42">
        <f t="shared" si="5"/>
        <v>0</v>
      </c>
      <c r="S19" s="42">
        <f t="shared" si="6"/>
        <v>4106</v>
      </c>
    </row>
    <row r="20" spans="1:19">
      <c r="A20" s="94">
        <v>18</v>
      </c>
      <c r="B20" s="40">
        <v>212</v>
      </c>
      <c r="C20" s="41" t="s">
        <v>100</v>
      </c>
      <c r="D20" s="40">
        <v>1554</v>
      </c>
      <c r="E20" s="42">
        <v>164</v>
      </c>
      <c r="F20" s="42">
        <f t="shared" si="0"/>
        <v>73928</v>
      </c>
      <c r="G20" s="42">
        <v>22522</v>
      </c>
      <c r="H20" s="42">
        <v>0</v>
      </c>
      <c r="I20" s="42">
        <f t="shared" si="7"/>
        <v>0</v>
      </c>
      <c r="J20" s="42">
        <f t="shared" si="1"/>
        <v>0</v>
      </c>
      <c r="K20" s="42">
        <f t="shared" si="2"/>
        <v>51406</v>
      </c>
      <c r="L20" s="42">
        <v>0</v>
      </c>
      <c r="M20" s="42">
        <v>0</v>
      </c>
      <c r="N20" s="42">
        <v>40875</v>
      </c>
      <c r="O20" s="42">
        <v>7393</v>
      </c>
      <c r="P20" s="42">
        <f t="shared" si="3"/>
        <v>7393</v>
      </c>
      <c r="Q20" s="42">
        <f t="shared" si="4"/>
        <v>7393</v>
      </c>
      <c r="R20" s="42">
        <f t="shared" si="5"/>
        <v>0</v>
      </c>
      <c r="S20" s="42">
        <f t="shared" si="6"/>
        <v>44013</v>
      </c>
    </row>
    <row r="21" spans="1:19">
      <c r="A21" s="94">
        <v>19</v>
      </c>
      <c r="B21" s="40">
        <v>604</v>
      </c>
      <c r="C21" s="41" t="s">
        <v>112</v>
      </c>
      <c r="D21" s="40">
        <v>69</v>
      </c>
      <c r="E21" s="42">
        <v>0</v>
      </c>
      <c r="F21" s="42">
        <f t="shared" si="0"/>
        <v>3450</v>
      </c>
      <c r="G21" s="42">
        <v>600</v>
      </c>
      <c r="H21" s="42">
        <v>0</v>
      </c>
      <c r="I21" s="42">
        <f t="shared" si="7"/>
        <v>0</v>
      </c>
      <c r="J21" s="42">
        <f t="shared" si="1"/>
        <v>0</v>
      </c>
      <c r="K21" s="42">
        <f t="shared" si="2"/>
        <v>2850</v>
      </c>
      <c r="L21" s="42">
        <v>0</v>
      </c>
      <c r="M21" s="42">
        <v>0</v>
      </c>
      <c r="N21" s="42">
        <v>60675</v>
      </c>
      <c r="O21" s="42">
        <v>345</v>
      </c>
      <c r="P21" s="42">
        <f t="shared" si="3"/>
        <v>345</v>
      </c>
      <c r="Q21" s="42">
        <f t="shared" si="4"/>
        <v>345</v>
      </c>
      <c r="R21" s="42">
        <f t="shared" si="5"/>
        <v>0</v>
      </c>
      <c r="S21" s="42">
        <f t="shared" si="6"/>
        <v>2505</v>
      </c>
    </row>
    <row r="22" spans="1:19" ht="30">
      <c r="A22" s="94">
        <v>20</v>
      </c>
      <c r="B22" s="40">
        <v>206</v>
      </c>
      <c r="C22" s="41" t="s">
        <v>96</v>
      </c>
      <c r="D22" s="40">
        <v>155076</v>
      </c>
      <c r="E22" s="42">
        <v>1559</v>
      </c>
      <c r="F22" s="42">
        <f t="shared" si="0"/>
        <v>7717943</v>
      </c>
      <c r="G22" s="42">
        <v>3228226</v>
      </c>
      <c r="H22" s="42">
        <v>0</v>
      </c>
      <c r="I22" s="42">
        <f t="shared" si="7"/>
        <v>0</v>
      </c>
      <c r="J22" s="42">
        <f t="shared" si="1"/>
        <v>0</v>
      </c>
      <c r="K22" s="42">
        <f t="shared" si="2"/>
        <v>4489717</v>
      </c>
      <c r="L22" s="42">
        <v>0</v>
      </c>
      <c r="M22" s="42">
        <v>0</v>
      </c>
      <c r="N22" s="42">
        <v>9335800</v>
      </c>
      <c r="O22" s="42">
        <v>771794</v>
      </c>
      <c r="P22" s="42">
        <f t="shared" si="3"/>
        <v>771794</v>
      </c>
      <c r="Q22" s="42">
        <f t="shared" si="4"/>
        <v>771794</v>
      </c>
      <c r="R22" s="42">
        <f t="shared" si="5"/>
        <v>0</v>
      </c>
      <c r="S22" s="42">
        <f t="shared" si="6"/>
        <v>3717923</v>
      </c>
    </row>
    <row r="23" spans="1:19">
      <c r="A23" s="94">
        <v>21</v>
      </c>
      <c r="B23" s="40">
        <v>151</v>
      </c>
      <c r="C23" s="41" t="s">
        <v>60</v>
      </c>
      <c r="D23" s="40">
        <v>246</v>
      </c>
      <c r="E23" s="42">
        <v>0</v>
      </c>
      <c r="F23" s="42">
        <f t="shared" si="0"/>
        <v>12300</v>
      </c>
      <c r="G23" s="42">
        <v>2680</v>
      </c>
      <c r="H23" s="42">
        <v>0</v>
      </c>
      <c r="I23" s="42">
        <f t="shared" si="7"/>
        <v>0</v>
      </c>
      <c r="J23" s="42">
        <f t="shared" si="1"/>
        <v>0</v>
      </c>
      <c r="K23" s="42">
        <f t="shared" si="2"/>
        <v>9620</v>
      </c>
      <c r="L23" s="42">
        <v>0</v>
      </c>
      <c r="M23" s="42">
        <v>0</v>
      </c>
      <c r="N23" s="42">
        <v>20875</v>
      </c>
      <c r="O23" s="42">
        <v>1230</v>
      </c>
      <c r="P23" s="42">
        <f t="shared" si="3"/>
        <v>1230</v>
      </c>
      <c r="Q23" s="42">
        <f t="shared" si="4"/>
        <v>1230</v>
      </c>
      <c r="R23" s="42">
        <f t="shared" si="5"/>
        <v>0</v>
      </c>
      <c r="S23" s="42">
        <f t="shared" si="6"/>
        <v>8390</v>
      </c>
    </row>
    <row r="24" spans="1:19">
      <c r="A24" s="94">
        <v>22</v>
      </c>
      <c r="B24" s="40">
        <v>164</v>
      </c>
      <c r="C24" s="41" t="s">
        <v>86</v>
      </c>
      <c r="D24" s="40">
        <v>221</v>
      </c>
      <c r="E24" s="42">
        <v>0</v>
      </c>
      <c r="F24" s="42">
        <f t="shared" si="0"/>
        <v>11050</v>
      </c>
      <c r="G24" s="42">
        <v>560</v>
      </c>
      <c r="H24" s="42">
        <v>0</v>
      </c>
      <c r="I24" s="42">
        <f t="shared" si="7"/>
        <v>0</v>
      </c>
      <c r="J24" s="42">
        <f t="shared" si="1"/>
        <v>0</v>
      </c>
      <c r="K24" s="42">
        <f t="shared" si="2"/>
        <v>10490</v>
      </c>
      <c r="L24" s="42">
        <v>0</v>
      </c>
      <c r="M24" s="42">
        <v>-1105</v>
      </c>
      <c r="N24" s="42">
        <v>1575</v>
      </c>
      <c r="O24" s="42">
        <v>1105</v>
      </c>
      <c r="P24" s="42">
        <f t="shared" si="3"/>
        <v>0</v>
      </c>
      <c r="Q24" s="42">
        <f t="shared" si="4"/>
        <v>0</v>
      </c>
      <c r="R24" s="42">
        <f t="shared" si="5"/>
        <v>0</v>
      </c>
      <c r="S24" s="42">
        <f t="shared" si="6"/>
        <v>10490</v>
      </c>
    </row>
    <row r="25" spans="1:19">
      <c r="A25" s="94">
        <v>23</v>
      </c>
      <c r="B25" s="40">
        <v>154</v>
      </c>
      <c r="C25" s="41" t="s">
        <v>66</v>
      </c>
      <c r="D25" s="40">
        <v>190</v>
      </c>
      <c r="E25" s="42">
        <v>0</v>
      </c>
      <c r="F25" s="42">
        <f t="shared" si="0"/>
        <v>9500</v>
      </c>
      <c r="G25" s="42">
        <v>2880</v>
      </c>
      <c r="H25" s="42">
        <v>0</v>
      </c>
      <c r="I25" s="42">
        <f t="shared" si="7"/>
        <v>0</v>
      </c>
      <c r="J25" s="42">
        <f t="shared" si="1"/>
        <v>0</v>
      </c>
      <c r="K25" s="42">
        <f t="shared" si="2"/>
        <v>6620</v>
      </c>
      <c r="L25" s="42">
        <v>0</v>
      </c>
      <c r="M25" s="42">
        <v>0</v>
      </c>
      <c r="N25" s="42">
        <v>3250</v>
      </c>
      <c r="O25" s="42">
        <v>950</v>
      </c>
      <c r="P25" s="42">
        <f t="shared" si="3"/>
        <v>950</v>
      </c>
      <c r="Q25" s="42">
        <f t="shared" si="4"/>
        <v>950</v>
      </c>
      <c r="R25" s="42">
        <f t="shared" si="5"/>
        <v>0</v>
      </c>
      <c r="S25" s="42">
        <f t="shared" si="6"/>
        <v>5670</v>
      </c>
    </row>
    <row r="26" spans="1:19">
      <c r="A26" s="94">
        <v>24</v>
      </c>
      <c r="B26" s="40">
        <v>158</v>
      </c>
      <c r="C26" s="41" t="s">
        <v>74</v>
      </c>
      <c r="D26" s="40">
        <v>60</v>
      </c>
      <c r="E26" s="42">
        <v>0</v>
      </c>
      <c r="F26" s="42">
        <f t="shared" si="0"/>
        <v>3000</v>
      </c>
      <c r="G26" s="42">
        <v>1000</v>
      </c>
      <c r="H26" s="42">
        <v>0</v>
      </c>
      <c r="I26" s="42">
        <f t="shared" si="7"/>
        <v>0</v>
      </c>
      <c r="J26" s="42">
        <f t="shared" si="1"/>
        <v>0</v>
      </c>
      <c r="K26" s="42">
        <f t="shared" si="2"/>
        <v>2000</v>
      </c>
      <c r="L26" s="42">
        <v>0</v>
      </c>
      <c r="M26" s="42">
        <v>0</v>
      </c>
      <c r="N26" s="42">
        <v>25</v>
      </c>
      <c r="O26" s="42">
        <v>25</v>
      </c>
      <c r="P26" s="42">
        <f t="shared" si="3"/>
        <v>25</v>
      </c>
      <c r="Q26" s="42">
        <f t="shared" si="4"/>
        <v>25</v>
      </c>
      <c r="R26" s="42">
        <f t="shared" si="5"/>
        <v>0</v>
      </c>
      <c r="S26" s="42">
        <f t="shared" si="6"/>
        <v>1975</v>
      </c>
    </row>
    <row r="27" spans="1:19">
      <c r="A27" s="94">
        <v>25</v>
      </c>
      <c r="B27" s="40">
        <v>147</v>
      </c>
      <c r="C27" s="41" t="s">
        <v>52</v>
      </c>
      <c r="D27" s="40">
        <v>184</v>
      </c>
      <c r="E27" s="42">
        <v>0</v>
      </c>
      <c r="F27" s="42">
        <f t="shared" si="0"/>
        <v>9200</v>
      </c>
      <c r="G27" s="42">
        <v>3480</v>
      </c>
      <c r="H27" s="42">
        <v>0</v>
      </c>
      <c r="I27" s="42">
        <f t="shared" si="7"/>
        <v>0</v>
      </c>
      <c r="J27" s="42">
        <f t="shared" si="1"/>
        <v>0</v>
      </c>
      <c r="K27" s="42">
        <f t="shared" si="2"/>
        <v>5720</v>
      </c>
      <c r="L27" s="42">
        <v>0</v>
      </c>
      <c r="M27" s="42">
        <v>-920</v>
      </c>
      <c r="N27" s="42">
        <v>11050</v>
      </c>
      <c r="O27" s="42">
        <v>920</v>
      </c>
      <c r="P27" s="42">
        <f t="shared" si="3"/>
        <v>0</v>
      </c>
      <c r="Q27" s="42">
        <f t="shared" si="4"/>
        <v>0</v>
      </c>
      <c r="R27" s="42">
        <f t="shared" si="5"/>
        <v>0</v>
      </c>
      <c r="S27" s="42">
        <f t="shared" si="6"/>
        <v>5720</v>
      </c>
    </row>
    <row r="28" spans="1:19">
      <c r="A28" s="94">
        <v>26</v>
      </c>
      <c r="B28" s="40">
        <v>156</v>
      </c>
      <c r="C28" s="41" t="s">
        <v>70</v>
      </c>
      <c r="D28" s="40">
        <v>101</v>
      </c>
      <c r="E28" s="42">
        <v>0</v>
      </c>
      <c r="F28" s="42">
        <f t="shared" si="0"/>
        <v>5050</v>
      </c>
      <c r="G28" s="42">
        <v>1480</v>
      </c>
      <c r="H28" s="42">
        <v>0</v>
      </c>
      <c r="I28" s="42">
        <f t="shared" si="7"/>
        <v>0</v>
      </c>
      <c r="J28" s="42">
        <f t="shared" si="1"/>
        <v>0</v>
      </c>
      <c r="K28" s="42">
        <f t="shared" si="2"/>
        <v>3570</v>
      </c>
      <c r="L28" s="42">
        <v>0</v>
      </c>
      <c r="M28" s="42">
        <v>0</v>
      </c>
      <c r="N28" s="42">
        <v>900</v>
      </c>
      <c r="O28" s="42">
        <v>505</v>
      </c>
      <c r="P28" s="42">
        <f t="shared" si="3"/>
        <v>505</v>
      </c>
      <c r="Q28" s="42">
        <f t="shared" si="4"/>
        <v>505</v>
      </c>
      <c r="R28" s="42">
        <f t="shared" si="5"/>
        <v>0</v>
      </c>
      <c r="S28" s="42">
        <f t="shared" si="6"/>
        <v>3065</v>
      </c>
    </row>
    <row r="29" spans="1:19">
      <c r="A29" s="94">
        <v>27</v>
      </c>
      <c r="B29" s="40">
        <v>149</v>
      </c>
      <c r="C29" s="41" t="s">
        <v>56</v>
      </c>
      <c r="D29" s="40">
        <v>329</v>
      </c>
      <c r="E29" s="42">
        <v>0</v>
      </c>
      <c r="F29" s="42">
        <f t="shared" si="0"/>
        <v>16450</v>
      </c>
      <c r="G29" s="42">
        <v>6840</v>
      </c>
      <c r="H29" s="42">
        <v>0</v>
      </c>
      <c r="I29" s="42">
        <f t="shared" si="7"/>
        <v>0</v>
      </c>
      <c r="J29" s="42">
        <f t="shared" si="1"/>
        <v>0</v>
      </c>
      <c r="K29" s="42">
        <f t="shared" si="2"/>
        <v>9610</v>
      </c>
      <c r="L29" s="42">
        <v>0</v>
      </c>
      <c r="M29" s="42">
        <v>-1645</v>
      </c>
      <c r="N29" s="42">
        <v>2775</v>
      </c>
      <c r="O29" s="42">
        <v>1645</v>
      </c>
      <c r="P29" s="42">
        <f t="shared" si="3"/>
        <v>0</v>
      </c>
      <c r="Q29" s="42">
        <f t="shared" si="4"/>
        <v>0</v>
      </c>
      <c r="R29" s="42">
        <f t="shared" si="5"/>
        <v>0</v>
      </c>
      <c r="S29" s="42">
        <f t="shared" si="6"/>
        <v>9610</v>
      </c>
    </row>
    <row r="30" spans="1:19">
      <c r="A30" s="94">
        <v>28</v>
      </c>
      <c r="B30" s="40">
        <v>160</v>
      </c>
      <c r="C30" s="41" t="s">
        <v>78</v>
      </c>
      <c r="D30" s="40">
        <v>66</v>
      </c>
      <c r="E30" s="42">
        <v>0</v>
      </c>
      <c r="F30" s="42">
        <f t="shared" si="0"/>
        <v>3300</v>
      </c>
      <c r="G30" s="42">
        <v>1600</v>
      </c>
      <c r="H30" s="42">
        <v>0</v>
      </c>
      <c r="I30" s="42">
        <f t="shared" si="7"/>
        <v>0</v>
      </c>
      <c r="J30" s="42">
        <f t="shared" si="1"/>
        <v>0</v>
      </c>
      <c r="K30" s="42">
        <f t="shared" si="2"/>
        <v>1700</v>
      </c>
      <c r="L30" s="42">
        <v>0</v>
      </c>
      <c r="M30" s="42">
        <v>0</v>
      </c>
      <c r="N30" s="42">
        <v>182700</v>
      </c>
      <c r="O30" s="42">
        <v>330</v>
      </c>
      <c r="P30" s="42">
        <f t="shared" si="3"/>
        <v>330</v>
      </c>
      <c r="Q30" s="42">
        <f t="shared" si="4"/>
        <v>330</v>
      </c>
      <c r="R30" s="42">
        <f t="shared" si="5"/>
        <v>0</v>
      </c>
      <c r="S30" s="42">
        <f t="shared" si="6"/>
        <v>1370</v>
      </c>
    </row>
    <row r="31" spans="1:19">
      <c r="A31" s="94">
        <v>29</v>
      </c>
      <c r="B31" s="40">
        <v>165</v>
      </c>
      <c r="C31" s="41" t="s">
        <v>88</v>
      </c>
      <c r="D31" s="40">
        <v>103</v>
      </c>
      <c r="E31" s="42">
        <v>0</v>
      </c>
      <c r="F31" s="42">
        <f t="shared" si="0"/>
        <v>5150</v>
      </c>
      <c r="G31" s="42">
        <v>1200</v>
      </c>
      <c r="H31" s="42">
        <v>0</v>
      </c>
      <c r="I31" s="42">
        <f t="shared" si="7"/>
        <v>0</v>
      </c>
      <c r="J31" s="42">
        <f t="shared" si="1"/>
        <v>0</v>
      </c>
      <c r="K31" s="42">
        <f t="shared" si="2"/>
        <v>3950</v>
      </c>
      <c r="L31" s="42">
        <v>0</v>
      </c>
      <c r="M31" s="42">
        <v>-515</v>
      </c>
      <c r="N31" s="42">
        <v>900</v>
      </c>
      <c r="O31" s="42">
        <v>515</v>
      </c>
      <c r="P31" s="42">
        <f t="shared" si="3"/>
        <v>0</v>
      </c>
      <c r="Q31" s="42">
        <f t="shared" si="4"/>
        <v>0</v>
      </c>
      <c r="R31" s="42">
        <f t="shared" si="5"/>
        <v>0</v>
      </c>
      <c r="S31" s="42">
        <f t="shared" si="6"/>
        <v>3950</v>
      </c>
    </row>
    <row r="32" spans="1:19">
      <c r="A32" s="94">
        <v>30</v>
      </c>
      <c r="B32" s="40">
        <v>159</v>
      </c>
      <c r="C32" s="41" t="s">
        <v>76</v>
      </c>
      <c r="D32" s="40">
        <v>83</v>
      </c>
      <c r="E32" s="42">
        <v>0</v>
      </c>
      <c r="F32" s="42">
        <f t="shared" si="0"/>
        <v>4150</v>
      </c>
      <c r="G32" s="42">
        <v>1640</v>
      </c>
      <c r="H32" s="42">
        <v>0</v>
      </c>
      <c r="I32" s="42">
        <f t="shared" si="7"/>
        <v>0</v>
      </c>
      <c r="J32" s="42">
        <f t="shared" si="1"/>
        <v>0</v>
      </c>
      <c r="K32" s="42">
        <f t="shared" si="2"/>
        <v>2510</v>
      </c>
      <c r="L32" s="42">
        <v>0</v>
      </c>
      <c r="M32" s="42">
        <v>-415</v>
      </c>
      <c r="N32" s="42">
        <v>1000</v>
      </c>
      <c r="O32" s="42">
        <v>415</v>
      </c>
      <c r="P32" s="42">
        <f t="shared" si="3"/>
        <v>0</v>
      </c>
      <c r="Q32" s="42">
        <f t="shared" si="4"/>
        <v>0</v>
      </c>
      <c r="R32" s="42">
        <f t="shared" si="5"/>
        <v>0</v>
      </c>
      <c r="S32" s="42">
        <f t="shared" si="6"/>
        <v>2510</v>
      </c>
    </row>
    <row r="33" spans="1:19">
      <c r="A33" s="94">
        <v>31</v>
      </c>
      <c r="B33" s="40">
        <v>150</v>
      </c>
      <c r="C33" s="41" t="s">
        <v>58</v>
      </c>
      <c r="D33" s="40">
        <v>236</v>
      </c>
      <c r="E33" s="42">
        <v>0</v>
      </c>
      <c r="F33" s="42">
        <f t="shared" si="0"/>
        <v>11800</v>
      </c>
      <c r="G33" s="42">
        <v>5920</v>
      </c>
      <c r="H33" s="42">
        <v>0</v>
      </c>
      <c r="I33" s="42">
        <f t="shared" si="7"/>
        <v>0</v>
      </c>
      <c r="J33" s="42">
        <f t="shared" si="1"/>
        <v>0</v>
      </c>
      <c r="K33" s="42">
        <f t="shared" si="2"/>
        <v>5880</v>
      </c>
      <c r="L33" s="42">
        <v>0</v>
      </c>
      <c r="M33" s="42">
        <v>0</v>
      </c>
      <c r="N33" s="42">
        <v>675</v>
      </c>
      <c r="O33" s="42">
        <v>675</v>
      </c>
      <c r="P33" s="42">
        <f t="shared" si="3"/>
        <v>675</v>
      </c>
      <c r="Q33" s="42">
        <f t="shared" si="4"/>
        <v>675</v>
      </c>
      <c r="R33" s="42">
        <f t="shared" si="5"/>
        <v>0</v>
      </c>
      <c r="S33" s="42">
        <f t="shared" si="6"/>
        <v>5205</v>
      </c>
    </row>
    <row r="34" spans="1:19">
      <c r="A34" s="94">
        <v>32</v>
      </c>
      <c r="B34" s="40">
        <v>162</v>
      </c>
      <c r="C34" s="41" t="s">
        <v>82</v>
      </c>
      <c r="D34" s="40">
        <v>160</v>
      </c>
      <c r="E34" s="42">
        <v>0</v>
      </c>
      <c r="F34" s="42">
        <f t="shared" si="0"/>
        <v>8000</v>
      </c>
      <c r="G34" s="42">
        <v>2600</v>
      </c>
      <c r="H34" s="42">
        <v>0</v>
      </c>
      <c r="I34" s="42">
        <f t="shared" si="7"/>
        <v>0</v>
      </c>
      <c r="J34" s="42">
        <f t="shared" si="1"/>
        <v>0</v>
      </c>
      <c r="K34" s="42">
        <f t="shared" si="2"/>
        <v>5400</v>
      </c>
      <c r="L34" s="42">
        <v>0</v>
      </c>
      <c r="M34" s="42">
        <v>-455</v>
      </c>
      <c r="N34" s="42">
        <v>10450</v>
      </c>
      <c r="O34" s="42">
        <v>800</v>
      </c>
      <c r="P34" s="42">
        <f t="shared" si="3"/>
        <v>345</v>
      </c>
      <c r="Q34" s="42">
        <f t="shared" si="4"/>
        <v>345</v>
      </c>
      <c r="R34" s="42">
        <f t="shared" si="5"/>
        <v>0</v>
      </c>
      <c r="S34" s="42">
        <f t="shared" si="6"/>
        <v>5055</v>
      </c>
    </row>
    <row r="35" spans="1:19">
      <c r="A35" s="94">
        <v>33</v>
      </c>
      <c r="B35" s="40">
        <v>148</v>
      </c>
      <c r="C35" s="41" t="s">
        <v>54</v>
      </c>
      <c r="D35" s="40">
        <v>497</v>
      </c>
      <c r="E35" s="42">
        <v>0</v>
      </c>
      <c r="F35" s="42">
        <f t="shared" si="0"/>
        <v>24850</v>
      </c>
      <c r="G35" s="42">
        <v>5480</v>
      </c>
      <c r="H35" s="42">
        <v>0</v>
      </c>
      <c r="I35" s="42">
        <f t="shared" si="7"/>
        <v>0</v>
      </c>
      <c r="J35" s="42">
        <f t="shared" si="1"/>
        <v>0</v>
      </c>
      <c r="K35" s="42">
        <f t="shared" si="2"/>
        <v>19370</v>
      </c>
      <c r="L35" s="42">
        <v>0</v>
      </c>
      <c r="M35" s="42">
        <v>-2485</v>
      </c>
      <c r="N35" s="42">
        <v>67975</v>
      </c>
      <c r="O35" s="42">
        <v>2485</v>
      </c>
      <c r="P35" s="42">
        <f t="shared" si="3"/>
        <v>0</v>
      </c>
      <c r="Q35" s="42">
        <f t="shared" si="4"/>
        <v>0</v>
      </c>
      <c r="R35" s="42">
        <f t="shared" si="5"/>
        <v>0</v>
      </c>
      <c r="S35" s="42">
        <f t="shared" si="6"/>
        <v>19370</v>
      </c>
    </row>
    <row r="36" spans="1:19">
      <c r="A36" s="94">
        <v>34</v>
      </c>
      <c r="B36" s="40">
        <v>155</v>
      </c>
      <c r="C36" s="41" t="s">
        <v>68</v>
      </c>
      <c r="D36" s="40">
        <v>11</v>
      </c>
      <c r="E36" s="42">
        <v>0</v>
      </c>
      <c r="F36" s="42">
        <f t="shared" si="0"/>
        <v>550</v>
      </c>
      <c r="G36" s="42">
        <v>80</v>
      </c>
      <c r="H36" s="42">
        <v>0</v>
      </c>
      <c r="I36" s="42">
        <f t="shared" si="7"/>
        <v>0</v>
      </c>
      <c r="J36" s="42">
        <f t="shared" si="1"/>
        <v>0</v>
      </c>
      <c r="K36" s="42">
        <f t="shared" si="2"/>
        <v>470</v>
      </c>
      <c r="L36" s="42">
        <v>0</v>
      </c>
      <c r="M36" s="42">
        <v>-55</v>
      </c>
      <c r="N36" s="42">
        <v>20100</v>
      </c>
      <c r="O36" s="42">
        <v>55</v>
      </c>
      <c r="P36" s="42">
        <f t="shared" si="3"/>
        <v>0</v>
      </c>
      <c r="Q36" s="42">
        <f t="shared" si="4"/>
        <v>0</v>
      </c>
      <c r="R36" s="42">
        <f t="shared" si="5"/>
        <v>0</v>
      </c>
      <c r="S36" s="42">
        <f t="shared" si="6"/>
        <v>470</v>
      </c>
    </row>
    <row r="37" spans="1:19">
      <c r="A37" s="94">
        <v>35</v>
      </c>
      <c r="B37" s="40">
        <v>166</v>
      </c>
      <c r="C37" s="41" t="s">
        <v>90</v>
      </c>
      <c r="D37" s="40">
        <v>576</v>
      </c>
      <c r="E37" s="42">
        <v>0</v>
      </c>
      <c r="F37" s="42">
        <f t="shared" si="0"/>
        <v>28800</v>
      </c>
      <c r="G37" s="42">
        <v>11080</v>
      </c>
      <c r="H37" s="42">
        <v>0</v>
      </c>
      <c r="I37" s="42">
        <f t="shared" si="7"/>
        <v>0</v>
      </c>
      <c r="J37" s="42">
        <f t="shared" si="1"/>
        <v>0</v>
      </c>
      <c r="K37" s="42">
        <f t="shared" si="2"/>
        <v>17720</v>
      </c>
      <c r="L37" s="42">
        <v>0</v>
      </c>
      <c r="M37" s="42">
        <v>0</v>
      </c>
      <c r="N37" s="42">
        <v>21925</v>
      </c>
      <c r="O37" s="42">
        <v>2880</v>
      </c>
      <c r="P37" s="42">
        <f t="shared" si="3"/>
        <v>2880</v>
      </c>
      <c r="Q37" s="42">
        <f t="shared" si="4"/>
        <v>2880</v>
      </c>
      <c r="R37" s="42">
        <f t="shared" si="5"/>
        <v>0</v>
      </c>
      <c r="S37" s="42">
        <f t="shared" si="6"/>
        <v>14840</v>
      </c>
    </row>
    <row r="38" spans="1:19">
      <c r="A38" s="94">
        <v>36</v>
      </c>
      <c r="B38" s="40">
        <v>157</v>
      </c>
      <c r="C38" s="41" t="s">
        <v>72</v>
      </c>
      <c r="D38" s="40">
        <v>38</v>
      </c>
      <c r="E38" s="42">
        <v>0</v>
      </c>
      <c r="F38" s="42">
        <f t="shared" si="0"/>
        <v>1900</v>
      </c>
      <c r="G38" s="42">
        <v>760</v>
      </c>
      <c r="H38" s="42">
        <v>0</v>
      </c>
      <c r="I38" s="42">
        <f t="shared" si="7"/>
        <v>0</v>
      </c>
      <c r="J38" s="42">
        <f t="shared" si="1"/>
        <v>0</v>
      </c>
      <c r="K38" s="42">
        <f t="shared" si="2"/>
        <v>1140</v>
      </c>
      <c r="L38" s="42">
        <v>0</v>
      </c>
      <c r="M38" s="42">
        <v>0</v>
      </c>
      <c r="N38" s="42">
        <v>2225</v>
      </c>
      <c r="O38" s="42">
        <v>190</v>
      </c>
      <c r="P38" s="42">
        <f t="shared" si="3"/>
        <v>190</v>
      </c>
      <c r="Q38" s="42">
        <f t="shared" si="4"/>
        <v>190</v>
      </c>
      <c r="R38" s="42">
        <f t="shared" si="5"/>
        <v>0</v>
      </c>
      <c r="S38" s="42">
        <f t="shared" si="6"/>
        <v>950</v>
      </c>
    </row>
    <row r="39" spans="1:19">
      <c r="A39" s="94">
        <v>37</v>
      </c>
      <c r="B39" s="40">
        <v>153</v>
      </c>
      <c r="C39" s="41" t="s">
        <v>64</v>
      </c>
      <c r="D39" s="40">
        <v>71</v>
      </c>
      <c r="E39" s="42">
        <v>0</v>
      </c>
      <c r="F39" s="42">
        <f t="shared" si="0"/>
        <v>3550</v>
      </c>
      <c r="G39" s="42">
        <v>920</v>
      </c>
      <c r="H39" s="42">
        <v>0</v>
      </c>
      <c r="I39" s="42">
        <f t="shared" si="7"/>
        <v>0</v>
      </c>
      <c r="J39" s="42">
        <f t="shared" si="1"/>
        <v>0</v>
      </c>
      <c r="K39" s="42">
        <f t="shared" si="2"/>
        <v>2630</v>
      </c>
      <c r="L39" s="42">
        <v>0</v>
      </c>
      <c r="M39" s="42">
        <v>-355</v>
      </c>
      <c r="N39" s="42">
        <v>10875</v>
      </c>
      <c r="O39" s="42">
        <v>355</v>
      </c>
      <c r="P39" s="42">
        <f t="shared" si="3"/>
        <v>0</v>
      </c>
      <c r="Q39" s="42">
        <f t="shared" si="4"/>
        <v>0</v>
      </c>
      <c r="R39" s="42">
        <f t="shared" si="5"/>
        <v>0</v>
      </c>
      <c r="S39" s="42">
        <f t="shared" si="6"/>
        <v>2630</v>
      </c>
    </row>
    <row r="40" spans="1:19">
      <c r="A40" s="94">
        <v>38</v>
      </c>
      <c r="B40" s="40">
        <v>146</v>
      </c>
      <c r="C40" s="41" t="s">
        <v>50</v>
      </c>
      <c r="D40" s="40">
        <v>247</v>
      </c>
      <c r="E40" s="42">
        <v>0</v>
      </c>
      <c r="F40" s="42">
        <f t="shared" si="0"/>
        <v>12350</v>
      </c>
      <c r="G40" s="42">
        <v>3640</v>
      </c>
      <c r="H40" s="42">
        <v>0</v>
      </c>
      <c r="I40" s="42">
        <f t="shared" si="7"/>
        <v>0</v>
      </c>
      <c r="J40" s="42">
        <f t="shared" si="1"/>
        <v>0</v>
      </c>
      <c r="K40" s="42">
        <f t="shared" si="2"/>
        <v>8710</v>
      </c>
      <c r="L40" s="42">
        <v>0</v>
      </c>
      <c r="M40" s="42">
        <v>0</v>
      </c>
      <c r="N40" s="42">
        <v>23475</v>
      </c>
      <c r="O40" s="42">
        <v>1235</v>
      </c>
      <c r="P40" s="42">
        <f t="shared" si="3"/>
        <v>1235</v>
      </c>
      <c r="Q40" s="42">
        <f t="shared" si="4"/>
        <v>1235</v>
      </c>
      <c r="R40" s="42">
        <f t="shared" si="5"/>
        <v>0</v>
      </c>
      <c r="S40" s="42">
        <f t="shared" si="6"/>
        <v>7475</v>
      </c>
    </row>
    <row r="41" spans="1:19">
      <c r="A41" s="94">
        <v>39</v>
      </c>
      <c r="B41" s="40">
        <v>633</v>
      </c>
      <c r="C41" s="41" t="s">
        <v>134</v>
      </c>
      <c r="D41" s="40">
        <v>442</v>
      </c>
      <c r="E41" s="42">
        <v>0</v>
      </c>
      <c r="F41" s="42">
        <f t="shared" si="0"/>
        <v>22100</v>
      </c>
      <c r="G41" s="42">
        <v>8760</v>
      </c>
      <c r="H41" s="42">
        <v>0</v>
      </c>
      <c r="I41" s="42">
        <f t="shared" si="7"/>
        <v>0</v>
      </c>
      <c r="J41" s="42">
        <f t="shared" si="1"/>
        <v>0</v>
      </c>
      <c r="K41" s="42">
        <f t="shared" si="2"/>
        <v>13340</v>
      </c>
      <c r="L41" s="42">
        <v>0</v>
      </c>
      <c r="M41" s="42">
        <v>-2040</v>
      </c>
      <c r="N41" s="42">
        <v>206975</v>
      </c>
      <c r="O41" s="42">
        <v>2210</v>
      </c>
      <c r="P41" s="42">
        <f t="shared" si="3"/>
        <v>170</v>
      </c>
      <c r="Q41" s="42">
        <f t="shared" si="4"/>
        <v>170</v>
      </c>
      <c r="R41" s="42">
        <f t="shared" si="5"/>
        <v>0</v>
      </c>
      <c r="S41" s="42">
        <f t="shared" si="6"/>
        <v>13170</v>
      </c>
    </row>
    <row r="42" spans="1:19">
      <c r="A42" s="94">
        <v>40</v>
      </c>
      <c r="B42" s="40">
        <v>808</v>
      </c>
      <c r="C42" s="41" t="s">
        <v>212</v>
      </c>
      <c r="D42" s="40">
        <v>1295</v>
      </c>
      <c r="E42" s="42">
        <v>0</v>
      </c>
      <c r="F42" s="42">
        <f t="shared" si="0"/>
        <v>64750</v>
      </c>
      <c r="G42" s="42">
        <v>24160</v>
      </c>
      <c r="H42" s="42">
        <v>0</v>
      </c>
      <c r="I42" s="42">
        <f t="shared" si="7"/>
        <v>0</v>
      </c>
      <c r="J42" s="42">
        <f t="shared" si="1"/>
        <v>0</v>
      </c>
      <c r="K42" s="42">
        <f t="shared" si="2"/>
        <v>40590</v>
      </c>
      <c r="L42" s="42">
        <v>0</v>
      </c>
      <c r="M42" s="42">
        <v>0</v>
      </c>
      <c r="N42" s="42">
        <v>63925</v>
      </c>
      <c r="O42" s="42">
        <v>6475</v>
      </c>
      <c r="P42" s="42">
        <f t="shared" si="3"/>
        <v>6475</v>
      </c>
      <c r="Q42" s="42">
        <f t="shared" si="4"/>
        <v>6475</v>
      </c>
      <c r="R42" s="42">
        <f t="shared" si="5"/>
        <v>0</v>
      </c>
      <c r="S42" s="42">
        <f t="shared" si="6"/>
        <v>34115</v>
      </c>
    </row>
    <row r="43" spans="1:19">
      <c r="A43" s="94">
        <v>41</v>
      </c>
      <c r="B43" s="40">
        <v>813</v>
      </c>
      <c r="C43" s="41" t="s">
        <v>216</v>
      </c>
      <c r="D43" s="40">
        <v>338</v>
      </c>
      <c r="E43" s="42">
        <v>0</v>
      </c>
      <c r="F43" s="42">
        <f t="shared" si="0"/>
        <v>16900</v>
      </c>
      <c r="G43" s="42">
        <v>4320</v>
      </c>
      <c r="H43" s="42">
        <v>0</v>
      </c>
      <c r="I43" s="42">
        <f t="shared" si="7"/>
        <v>0</v>
      </c>
      <c r="J43" s="42">
        <f t="shared" si="1"/>
        <v>0</v>
      </c>
      <c r="K43" s="42">
        <f t="shared" si="2"/>
        <v>12580</v>
      </c>
      <c r="L43" s="42">
        <v>0</v>
      </c>
      <c r="M43" s="42">
        <v>-700</v>
      </c>
      <c r="N43" s="42">
        <v>700</v>
      </c>
      <c r="O43" s="42">
        <v>700</v>
      </c>
      <c r="P43" s="42">
        <f t="shared" si="3"/>
        <v>0</v>
      </c>
      <c r="Q43" s="42">
        <f t="shared" si="4"/>
        <v>0</v>
      </c>
      <c r="R43" s="42">
        <f t="shared" si="5"/>
        <v>0</v>
      </c>
      <c r="S43" s="42">
        <f t="shared" si="6"/>
        <v>12580</v>
      </c>
    </row>
    <row r="44" spans="1:19">
      <c r="A44" s="94">
        <v>42</v>
      </c>
      <c r="B44" s="40">
        <v>812</v>
      </c>
      <c r="C44" s="41" t="s">
        <v>214</v>
      </c>
      <c r="D44" s="40">
        <v>791</v>
      </c>
      <c r="E44" s="42">
        <v>0</v>
      </c>
      <c r="F44" s="42">
        <f t="shared" si="0"/>
        <v>39550</v>
      </c>
      <c r="G44" s="42">
        <v>14680</v>
      </c>
      <c r="H44" s="42">
        <v>0</v>
      </c>
      <c r="I44" s="42">
        <f t="shared" si="7"/>
        <v>0</v>
      </c>
      <c r="J44" s="42">
        <f t="shared" si="1"/>
        <v>0</v>
      </c>
      <c r="K44" s="42">
        <f t="shared" si="2"/>
        <v>24870</v>
      </c>
      <c r="L44" s="42">
        <v>0</v>
      </c>
      <c r="M44" s="42">
        <v>0</v>
      </c>
      <c r="N44" s="42">
        <v>2125</v>
      </c>
      <c r="O44" s="42">
        <v>2125</v>
      </c>
      <c r="P44" s="42">
        <f t="shared" si="3"/>
        <v>2125</v>
      </c>
      <c r="Q44" s="42">
        <f t="shared" si="4"/>
        <v>2125</v>
      </c>
      <c r="R44" s="42">
        <f t="shared" si="5"/>
        <v>0</v>
      </c>
      <c r="S44" s="42">
        <f t="shared" si="6"/>
        <v>22745</v>
      </c>
    </row>
    <row r="45" spans="1:19">
      <c r="A45" s="94">
        <v>43</v>
      </c>
      <c r="B45" s="40">
        <v>807</v>
      </c>
      <c r="C45" s="41" t="s">
        <v>210</v>
      </c>
      <c r="D45" s="40">
        <v>994</v>
      </c>
      <c r="E45" s="42">
        <v>0</v>
      </c>
      <c r="F45" s="42">
        <f t="shared" si="0"/>
        <v>49700</v>
      </c>
      <c r="G45" s="42">
        <v>14920</v>
      </c>
      <c r="H45" s="42">
        <v>0</v>
      </c>
      <c r="I45" s="42">
        <f t="shared" si="7"/>
        <v>0</v>
      </c>
      <c r="J45" s="42">
        <f t="shared" si="1"/>
        <v>0</v>
      </c>
      <c r="K45" s="42">
        <f t="shared" si="2"/>
        <v>34780</v>
      </c>
      <c r="L45" s="42">
        <v>0</v>
      </c>
      <c r="M45" s="42">
        <v>0</v>
      </c>
      <c r="N45" s="42">
        <v>725</v>
      </c>
      <c r="O45" s="42">
        <v>725</v>
      </c>
      <c r="P45" s="42">
        <f t="shared" si="3"/>
        <v>725</v>
      </c>
      <c r="Q45" s="42">
        <f t="shared" si="4"/>
        <v>725</v>
      </c>
      <c r="R45" s="42">
        <f t="shared" si="5"/>
        <v>0</v>
      </c>
      <c r="S45" s="42">
        <f t="shared" si="6"/>
        <v>34055</v>
      </c>
    </row>
    <row r="46" spans="1:19">
      <c r="A46" s="94">
        <v>44</v>
      </c>
      <c r="B46" s="40">
        <v>806</v>
      </c>
      <c r="C46" s="41" t="s">
        <v>208</v>
      </c>
      <c r="D46" s="40">
        <v>1474</v>
      </c>
      <c r="E46" s="42">
        <v>0</v>
      </c>
      <c r="F46" s="42">
        <f t="shared" si="0"/>
        <v>73700</v>
      </c>
      <c r="G46" s="42">
        <v>27920</v>
      </c>
      <c r="H46" s="42">
        <v>0</v>
      </c>
      <c r="I46" s="42">
        <f t="shared" si="7"/>
        <v>0</v>
      </c>
      <c r="J46" s="42">
        <f t="shared" si="1"/>
        <v>0</v>
      </c>
      <c r="K46" s="42">
        <f t="shared" si="2"/>
        <v>45780</v>
      </c>
      <c r="L46" s="42">
        <v>0</v>
      </c>
      <c r="M46" s="42">
        <v>0</v>
      </c>
      <c r="N46" s="42">
        <v>32700</v>
      </c>
      <c r="O46" s="42">
        <v>7370</v>
      </c>
      <c r="P46" s="42">
        <f t="shared" si="3"/>
        <v>7370</v>
      </c>
      <c r="Q46" s="42">
        <f t="shared" si="4"/>
        <v>7370</v>
      </c>
      <c r="R46" s="42">
        <f t="shared" si="5"/>
        <v>0</v>
      </c>
      <c r="S46" s="42">
        <f t="shared" si="6"/>
        <v>38410</v>
      </c>
    </row>
    <row r="47" spans="1:19">
      <c r="A47" s="94">
        <v>45</v>
      </c>
      <c r="B47" s="40">
        <v>805</v>
      </c>
      <c r="C47" s="41" t="s">
        <v>206</v>
      </c>
      <c r="D47" s="40">
        <v>1461</v>
      </c>
      <c r="E47" s="42">
        <v>17</v>
      </c>
      <c r="F47" s="42">
        <f t="shared" si="0"/>
        <v>72659</v>
      </c>
      <c r="G47" s="42">
        <v>27960</v>
      </c>
      <c r="H47" s="42">
        <v>0</v>
      </c>
      <c r="I47" s="42">
        <f t="shared" si="7"/>
        <v>0</v>
      </c>
      <c r="J47" s="42">
        <f t="shared" si="1"/>
        <v>0</v>
      </c>
      <c r="K47" s="42">
        <f t="shared" si="2"/>
        <v>44699</v>
      </c>
      <c r="L47" s="42">
        <v>0</v>
      </c>
      <c r="M47" s="42">
        <v>0</v>
      </c>
      <c r="N47" s="42">
        <v>123875</v>
      </c>
      <c r="O47" s="42">
        <v>7266</v>
      </c>
      <c r="P47" s="42">
        <f t="shared" si="3"/>
        <v>7266</v>
      </c>
      <c r="Q47" s="42">
        <f t="shared" si="4"/>
        <v>7266</v>
      </c>
      <c r="R47" s="42">
        <f t="shared" si="5"/>
        <v>0</v>
      </c>
      <c r="S47" s="42">
        <f t="shared" si="6"/>
        <v>37433</v>
      </c>
    </row>
    <row r="48" spans="1:19">
      <c r="A48" s="94">
        <v>46</v>
      </c>
      <c r="B48" s="40">
        <v>664</v>
      </c>
      <c r="C48" s="41" t="s">
        <v>194</v>
      </c>
      <c r="D48" s="40">
        <v>14577</v>
      </c>
      <c r="E48" s="42">
        <v>0</v>
      </c>
      <c r="F48" s="42">
        <f t="shared" si="0"/>
        <v>728850</v>
      </c>
      <c r="G48" s="42">
        <v>307560</v>
      </c>
      <c r="H48" s="42">
        <v>0</v>
      </c>
      <c r="I48" s="42">
        <f t="shared" si="7"/>
        <v>0</v>
      </c>
      <c r="J48" s="42">
        <f t="shared" si="1"/>
        <v>0</v>
      </c>
      <c r="K48" s="42">
        <f t="shared" si="2"/>
        <v>421290</v>
      </c>
      <c r="L48" s="42">
        <v>892568</v>
      </c>
      <c r="M48" s="42">
        <v>0</v>
      </c>
      <c r="N48" s="42">
        <v>1547275</v>
      </c>
      <c r="O48" s="42">
        <v>72885</v>
      </c>
      <c r="P48" s="42">
        <f t="shared" si="3"/>
        <v>965453</v>
      </c>
      <c r="Q48" s="42">
        <f t="shared" si="4"/>
        <v>421290</v>
      </c>
      <c r="R48" s="42">
        <f t="shared" si="5"/>
        <v>544163</v>
      </c>
      <c r="S48" s="42">
        <f t="shared" si="6"/>
        <v>0</v>
      </c>
    </row>
    <row r="49" spans="1:19" ht="30">
      <c r="A49" s="94">
        <v>47</v>
      </c>
      <c r="B49" s="40">
        <v>815</v>
      </c>
      <c r="C49" s="41" t="s">
        <v>220</v>
      </c>
      <c r="D49" s="40">
        <v>9447</v>
      </c>
      <c r="E49" s="42">
        <v>0</v>
      </c>
      <c r="F49" s="42">
        <f t="shared" si="0"/>
        <v>472350</v>
      </c>
      <c r="G49" s="42">
        <v>204320</v>
      </c>
      <c r="H49" s="42">
        <v>0</v>
      </c>
      <c r="I49" s="42">
        <f t="shared" si="7"/>
        <v>0</v>
      </c>
      <c r="J49" s="42">
        <f t="shared" si="1"/>
        <v>0</v>
      </c>
      <c r="K49" s="42">
        <f t="shared" si="2"/>
        <v>268030</v>
      </c>
      <c r="L49" s="42">
        <v>0</v>
      </c>
      <c r="M49" s="42">
        <v>0</v>
      </c>
      <c r="N49" s="42">
        <v>307875</v>
      </c>
      <c r="O49" s="42">
        <v>47235</v>
      </c>
      <c r="P49" s="42">
        <f t="shared" si="3"/>
        <v>47235</v>
      </c>
      <c r="Q49" s="42">
        <f t="shared" si="4"/>
        <v>47235</v>
      </c>
      <c r="R49" s="42">
        <f t="shared" si="5"/>
        <v>0</v>
      </c>
      <c r="S49" s="42">
        <f t="shared" si="6"/>
        <v>220795</v>
      </c>
    </row>
    <row r="50" spans="1:19">
      <c r="A50" s="94">
        <v>48</v>
      </c>
      <c r="B50" s="40">
        <v>842</v>
      </c>
      <c r="C50" s="41" t="s">
        <v>240</v>
      </c>
      <c r="D50" s="40">
        <v>3</v>
      </c>
      <c r="E50" s="42">
        <v>3</v>
      </c>
      <c r="F50" s="42">
        <f t="shared" si="0"/>
        <v>81</v>
      </c>
      <c r="G50" s="42">
        <v>0</v>
      </c>
      <c r="H50" s="42">
        <v>0</v>
      </c>
      <c r="I50" s="42">
        <f t="shared" si="7"/>
        <v>0</v>
      </c>
      <c r="J50" s="42">
        <f t="shared" si="1"/>
        <v>0</v>
      </c>
      <c r="K50" s="42">
        <f t="shared" si="2"/>
        <v>81</v>
      </c>
      <c r="L50" s="42">
        <v>0</v>
      </c>
      <c r="M50" s="42">
        <v>0</v>
      </c>
      <c r="N50" s="42">
        <v>0</v>
      </c>
      <c r="O50" s="42">
        <v>0</v>
      </c>
      <c r="P50" s="42">
        <f t="shared" si="3"/>
        <v>0</v>
      </c>
      <c r="Q50" s="42">
        <f t="shared" si="4"/>
        <v>0</v>
      </c>
      <c r="R50" s="42">
        <f t="shared" si="5"/>
        <v>0</v>
      </c>
      <c r="S50" s="42">
        <f t="shared" si="6"/>
        <v>81</v>
      </c>
    </row>
    <row r="51" spans="1:19">
      <c r="A51" s="94">
        <v>49</v>
      </c>
      <c r="B51" s="40">
        <v>108</v>
      </c>
      <c r="C51" s="41" t="s">
        <v>16</v>
      </c>
      <c r="D51" s="40">
        <v>49561</v>
      </c>
      <c r="E51" s="42">
        <v>0</v>
      </c>
      <c r="F51" s="42">
        <f t="shared" si="0"/>
        <v>2478050</v>
      </c>
      <c r="G51" s="42">
        <v>879960</v>
      </c>
      <c r="H51" s="42">
        <v>0</v>
      </c>
      <c r="I51" s="42">
        <f t="shared" si="7"/>
        <v>0</v>
      </c>
      <c r="J51" s="42">
        <f t="shared" si="1"/>
        <v>0</v>
      </c>
      <c r="K51" s="42">
        <f t="shared" si="2"/>
        <v>1598090</v>
      </c>
      <c r="L51" s="42">
        <v>0</v>
      </c>
      <c r="M51" s="42">
        <v>0</v>
      </c>
      <c r="N51" s="42">
        <v>4213800</v>
      </c>
      <c r="O51" s="42">
        <v>247805</v>
      </c>
      <c r="P51" s="42">
        <f t="shared" si="3"/>
        <v>247805</v>
      </c>
      <c r="Q51" s="42">
        <f t="shared" si="4"/>
        <v>247805</v>
      </c>
      <c r="R51" s="42">
        <f t="shared" si="5"/>
        <v>0</v>
      </c>
      <c r="S51" s="42">
        <f t="shared" si="6"/>
        <v>1350285</v>
      </c>
    </row>
    <row r="52" spans="1:19" ht="45">
      <c r="A52" s="94">
        <v>50</v>
      </c>
      <c r="B52" s="40">
        <v>867</v>
      </c>
      <c r="C52" s="41" t="s">
        <v>256</v>
      </c>
      <c r="D52" s="40">
        <v>152</v>
      </c>
      <c r="E52" s="42">
        <v>0</v>
      </c>
      <c r="F52" s="42">
        <f t="shared" si="0"/>
        <v>7600</v>
      </c>
      <c r="G52" s="42">
        <v>3680</v>
      </c>
      <c r="H52" s="42">
        <v>0</v>
      </c>
      <c r="I52" s="42">
        <f t="shared" si="7"/>
        <v>0</v>
      </c>
      <c r="J52" s="42">
        <f t="shared" si="1"/>
        <v>0</v>
      </c>
      <c r="K52" s="42">
        <f t="shared" si="2"/>
        <v>3920</v>
      </c>
      <c r="L52" s="42">
        <v>0</v>
      </c>
      <c r="M52" s="42">
        <v>0</v>
      </c>
      <c r="N52" s="42">
        <v>1800</v>
      </c>
      <c r="O52" s="42">
        <v>760</v>
      </c>
      <c r="P52" s="42">
        <f t="shared" si="3"/>
        <v>760</v>
      </c>
      <c r="Q52" s="42">
        <f t="shared" si="4"/>
        <v>760</v>
      </c>
      <c r="R52" s="42">
        <f t="shared" si="5"/>
        <v>0</v>
      </c>
      <c r="S52" s="42">
        <f t="shared" si="6"/>
        <v>3160</v>
      </c>
    </row>
    <row r="53" spans="1:19" ht="30">
      <c r="A53" s="94">
        <v>51</v>
      </c>
      <c r="B53" s="40">
        <v>163</v>
      </c>
      <c r="C53" s="41" t="s">
        <v>84</v>
      </c>
      <c r="D53" s="40">
        <v>321</v>
      </c>
      <c r="E53" s="42">
        <v>0</v>
      </c>
      <c r="F53" s="42">
        <f t="shared" si="0"/>
        <v>16050</v>
      </c>
      <c r="G53" s="42">
        <v>6920</v>
      </c>
      <c r="H53" s="42">
        <v>0</v>
      </c>
      <c r="I53" s="42">
        <f t="shared" si="7"/>
        <v>0</v>
      </c>
      <c r="J53" s="42">
        <f t="shared" si="1"/>
        <v>0</v>
      </c>
      <c r="K53" s="42">
        <f t="shared" si="2"/>
        <v>9130</v>
      </c>
      <c r="L53" s="42">
        <v>0</v>
      </c>
      <c r="M53" s="42">
        <v>0</v>
      </c>
      <c r="N53" s="42">
        <v>1175</v>
      </c>
      <c r="O53" s="42">
        <v>1175</v>
      </c>
      <c r="P53" s="42">
        <f t="shared" si="3"/>
        <v>1175</v>
      </c>
      <c r="Q53" s="42">
        <f t="shared" si="4"/>
        <v>1175</v>
      </c>
      <c r="R53" s="42">
        <f t="shared" si="5"/>
        <v>0</v>
      </c>
      <c r="S53" s="42">
        <f t="shared" si="6"/>
        <v>7955</v>
      </c>
    </row>
    <row r="54" spans="1:19" ht="30">
      <c r="A54" s="94">
        <v>52</v>
      </c>
      <c r="B54" s="40">
        <v>152</v>
      </c>
      <c r="C54" s="41" t="s">
        <v>62</v>
      </c>
      <c r="D54" s="40">
        <v>37</v>
      </c>
      <c r="E54" s="42">
        <v>0</v>
      </c>
      <c r="F54" s="42">
        <f t="shared" si="0"/>
        <v>1850</v>
      </c>
      <c r="G54" s="42">
        <v>80</v>
      </c>
      <c r="H54" s="42">
        <v>0</v>
      </c>
      <c r="I54" s="42">
        <f t="shared" si="7"/>
        <v>0</v>
      </c>
      <c r="J54" s="42">
        <f t="shared" si="1"/>
        <v>0</v>
      </c>
      <c r="K54" s="42">
        <f t="shared" si="2"/>
        <v>1770</v>
      </c>
      <c r="L54" s="42">
        <v>0</v>
      </c>
      <c r="M54" s="42">
        <v>-185</v>
      </c>
      <c r="N54" s="42">
        <v>1050</v>
      </c>
      <c r="O54" s="42">
        <v>185</v>
      </c>
      <c r="P54" s="42">
        <f t="shared" si="3"/>
        <v>0</v>
      </c>
      <c r="Q54" s="42">
        <f t="shared" si="4"/>
        <v>0</v>
      </c>
      <c r="R54" s="42">
        <f t="shared" si="5"/>
        <v>0</v>
      </c>
      <c r="S54" s="42">
        <f t="shared" si="6"/>
        <v>1770</v>
      </c>
    </row>
    <row r="55" spans="1:19">
      <c r="A55" s="94">
        <v>53</v>
      </c>
      <c r="B55" s="40">
        <v>145</v>
      </c>
      <c r="C55" s="41" t="s">
        <v>48</v>
      </c>
      <c r="D55" s="40">
        <v>290</v>
      </c>
      <c r="E55" s="42">
        <v>0</v>
      </c>
      <c r="F55" s="42">
        <f t="shared" si="0"/>
        <v>14500</v>
      </c>
      <c r="G55" s="42">
        <v>1720</v>
      </c>
      <c r="H55" s="42">
        <v>0</v>
      </c>
      <c r="I55" s="42">
        <f t="shared" si="7"/>
        <v>0</v>
      </c>
      <c r="J55" s="42">
        <f t="shared" si="1"/>
        <v>0</v>
      </c>
      <c r="K55" s="42">
        <f t="shared" si="2"/>
        <v>12780</v>
      </c>
      <c r="L55" s="42">
        <v>0</v>
      </c>
      <c r="M55" s="42">
        <v>0</v>
      </c>
      <c r="N55" s="42">
        <v>1925</v>
      </c>
      <c r="O55" s="42">
        <v>1450</v>
      </c>
      <c r="P55" s="42">
        <f t="shared" si="3"/>
        <v>1450</v>
      </c>
      <c r="Q55" s="42">
        <f t="shared" si="4"/>
        <v>1450</v>
      </c>
      <c r="R55" s="42">
        <f t="shared" si="5"/>
        <v>0</v>
      </c>
      <c r="S55" s="42">
        <f t="shared" si="6"/>
        <v>11330</v>
      </c>
    </row>
    <row r="56" spans="1:19">
      <c r="A56" s="94">
        <v>54</v>
      </c>
      <c r="B56" s="40">
        <v>161</v>
      </c>
      <c r="C56" s="41" t="s">
        <v>80</v>
      </c>
      <c r="D56" s="40">
        <v>41</v>
      </c>
      <c r="E56" s="42">
        <v>0</v>
      </c>
      <c r="F56" s="42">
        <f t="shared" si="0"/>
        <v>2050</v>
      </c>
      <c r="G56" s="42">
        <v>960</v>
      </c>
      <c r="H56" s="42">
        <v>0</v>
      </c>
      <c r="I56" s="42">
        <f t="shared" si="7"/>
        <v>0</v>
      </c>
      <c r="J56" s="42">
        <f t="shared" si="1"/>
        <v>0</v>
      </c>
      <c r="K56" s="42">
        <f t="shared" si="2"/>
        <v>1090</v>
      </c>
      <c r="L56" s="42">
        <v>0</v>
      </c>
      <c r="M56" s="42">
        <v>0</v>
      </c>
      <c r="N56" s="42">
        <v>25</v>
      </c>
      <c r="O56" s="42">
        <v>25</v>
      </c>
      <c r="P56" s="42">
        <f t="shared" si="3"/>
        <v>25</v>
      </c>
      <c r="Q56" s="42">
        <f t="shared" si="4"/>
        <v>25</v>
      </c>
      <c r="R56" s="42">
        <f t="shared" si="5"/>
        <v>0</v>
      </c>
      <c r="S56" s="42">
        <f t="shared" si="6"/>
        <v>1065</v>
      </c>
    </row>
    <row r="57" spans="1:19">
      <c r="A57" s="94">
        <v>55</v>
      </c>
      <c r="B57" s="40">
        <v>645</v>
      </c>
      <c r="C57" s="41" t="s">
        <v>158</v>
      </c>
      <c r="D57" s="40">
        <v>86</v>
      </c>
      <c r="E57" s="42">
        <v>0</v>
      </c>
      <c r="F57" s="42">
        <f t="shared" si="0"/>
        <v>4300</v>
      </c>
      <c r="G57" s="42">
        <v>2840</v>
      </c>
      <c r="H57" s="42">
        <v>0</v>
      </c>
      <c r="I57" s="42">
        <f t="shared" si="7"/>
        <v>0</v>
      </c>
      <c r="J57" s="42">
        <f t="shared" si="1"/>
        <v>0</v>
      </c>
      <c r="K57" s="42">
        <f t="shared" si="2"/>
        <v>1460</v>
      </c>
      <c r="L57" s="42">
        <v>0</v>
      </c>
      <c r="M57" s="42">
        <v>0</v>
      </c>
      <c r="N57" s="42">
        <v>20800</v>
      </c>
      <c r="O57" s="42">
        <v>430</v>
      </c>
      <c r="P57" s="42">
        <f t="shared" si="3"/>
        <v>430</v>
      </c>
      <c r="Q57" s="42">
        <f t="shared" si="4"/>
        <v>430</v>
      </c>
      <c r="R57" s="42">
        <f t="shared" si="5"/>
        <v>0</v>
      </c>
      <c r="S57" s="42">
        <f t="shared" si="6"/>
        <v>1030</v>
      </c>
    </row>
    <row r="58" spans="1:19" ht="30">
      <c r="A58" s="94">
        <v>56</v>
      </c>
      <c r="B58" s="40">
        <v>952</v>
      </c>
      <c r="C58" s="41" t="s">
        <v>266</v>
      </c>
      <c r="D58" s="40">
        <v>20728</v>
      </c>
      <c r="E58" s="42">
        <v>20728</v>
      </c>
      <c r="F58" s="42">
        <f t="shared" si="0"/>
        <v>559656</v>
      </c>
      <c r="G58" s="42">
        <v>74282</v>
      </c>
      <c r="H58" s="42">
        <v>0</v>
      </c>
      <c r="I58" s="42">
        <f t="shared" si="7"/>
        <v>0</v>
      </c>
      <c r="J58" s="42">
        <f t="shared" si="1"/>
        <v>0</v>
      </c>
      <c r="K58" s="42">
        <f t="shared" si="2"/>
        <v>485374</v>
      </c>
      <c r="L58" s="42">
        <v>0</v>
      </c>
      <c r="M58" s="42">
        <v>0</v>
      </c>
      <c r="N58" s="42">
        <v>111875</v>
      </c>
      <c r="O58" s="42">
        <v>55966</v>
      </c>
      <c r="P58" s="42">
        <f t="shared" si="3"/>
        <v>55966</v>
      </c>
      <c r="Q58" s="42">
        <f t="shared" si="4"/>
        <v>55966</v>
      </c>
      <c r="R58" s="42">
        <f t="shared" si="5"/>
        <v>0</v>
      </c>
      <c r="S58" s="42">
        <f t="shared" si="6"/>
        <v>429408</v>
      </c>
    </row>
    <row r="59" spans="1:19" ht="30">
      <c r="A59" s="94">
        <v>57</v>
      </c>
      <c r="B59" s="40">
        <v>955</v>
      </c>
      <c r="C59" s="41" t="s">
        <v>270</v>
      </c>
      <c r="D59" s="40">
        <v>2550</v>
      </c>
      <c r="E59" s="42">
        <v>2550</v>
      </c>
      <c r="F59" s="42">
        <f t="shared" si="0"/>
        <v>68850</v>
      </c>
      <c r="G59" s="42">
        <v>5681</v>
      </c>
      <c r="H59" s="42">
        <v>0</v>
      </c>
      <c r="I59" s="42">
        <f t="shared" si="7"/>
        <v>0</v>
      </c>
      <c r="J59" s="42">
        <f t="shared" si="1"/>
        <v>0</v>
      </c>
      <c r="K59" s="42">
        <f t="shared" si="2"/>
        <v>63169</v>
      </c>
      <c r="L59" s="42">
        <v>0</v>
      </c>
      <c r="M59" s="42">
        <v>0</v>
      </c>
      <c r="N59" s="42">
        <v>14900</v>
      </c>
      <c r="O59" s="42">
        <v>6885</v>
      </c>
      <c r="P59" s="42">
        <f t="shared" si="3"/>
        <v>6885</v>
      </c>
      <c r="Q59" s="42">
        <f t="shared" si="4"/>
        <v>6885</v>
      </c>
      <c r="R59" s="42">
        <f t="shared" si="5"/>
        <v>0</v>
      </c>
      <c r="S59" s="42">
        <f t="shared" si="6"/>
        <v>56284</v>
      </c>
    </row>
    <row r="60" spans="1:19" ht="30">
      <c r="A60" s="94">
        <v>58</v>
      </c>
      <c r="B60" s="40">
        <v>833</v>
      </c>
      <c r="C60" s="41" t="s">
        <v>234</v>
      </c>
      <c r="D60" s="40">
        <v>7</v>
      </c>
      <c r="E60" s="42">
        <v>0</v>
      </c>
      <c r="F60" s="42">
        <f t="shared" si="0"/>
        <v>350</v>
      </c>
      <c r="G60" s="42">
        <v>160</v>
      </c>
      <c r="H60" s="42">
        <v>0</v>
      </c>
      <c r="I60" s="42">
        <f t="shared" si="7"/>
        <v>0</v>
      </c>
      <c r="J60" s="42">
        <f t="shared" si="1"/>
        <v>0</v>
      </c>
      <c r="K60" s="42">
        <f t="shared" si="2"/>
        <v>190</v>
      </c>
      <c r="L60" s="42">
        <v>0</v>
      </c>
      <c r="M60" s="42">
        <v>0</v>
      </c>
      <c r="N60" s="42">
        <v>1600</v>
      </c>
      <c r="O60" s="42">
        <v>35</v>
      </c>
      <c r="P60" s="42">
        <f t="shared" si="3"/>
        <v>35</v>
      </c>
      <c r="Q60" s="42">
        <f t="shared" si="4"/>
        <v>35</v>
      </c>
      <c r="R60" s="42">
        <f t="shared" si="5"/>
        <v>0</v>
      </c>
      <c r="S60" s="42">
        <f t="shared" si="6"/>
        <v>155</v>
      </c>
    </row>
    <row r="61" spans="1:19" ht="30">
      <c r="A61" s="94">
        <v>59</v>
      </c>
      <c r="B61" s="40">
        <v>956</v>
      </c>
      <c r="C61" s="41" t="s">
        <v>272</v>
      </c>
      <c r="D61" s="40">
        <v>7</v>
      </c>
      <c r="E61" s="42">
        <v>7</v>
      </c>
      <c r="F61" s="42">
        <f t="shared" si="0"/>
        <v>189</v>
      </c>
      <c r="G61" s="42">
        <v>108</v>
      </c>
      <c r="H61" s="42">
        <v>0</v>
      </c>
      <c r="I61" s="42">
        <f t="shared" si="7"/>
        <v>0</v>
      </c>
      <c r="J61" s="42">
        <f t="shared" si="1"/>
        <v>0</v>
      </c>
      <c r="K61" s="42">
        <f t="shared" si="2"/>
        <v>81</v>
      </c>
      <c r="L61" s="42">
        <v>0</v>
      </c>
      <c r="M61" s="42">
        <v>0</v>
      </c>
      <c r="N61" s="42">
        <v>0</v>
      </c>
      <c r="O61" s="42">
        <v>0</v>
      </c>
      <c r="P61" s="42">
        <f t="shared" si="3"/>
        <v>0</v>
      </c>
      <c r="Q61" s="42">
        <f t="shared" si="4"/>
        <v>0</v>
      </c>
      <c r="R61" s="42">
        <f t="shared" si="5"/>
        <v>0</v>
      </c>
      <c r="S61" s="42">
        <f t="shared" si="6"/>
        <v>81</v>
      </c>
    </row>
    <row r="62" spans="1:19" ht="45">
      <c r="A62" s="94">
        <v>60</v>
      </c>
      <c r="B62" s="40">
        <v>957</v>
      </c>
      <c r="C62" s="41" t="s">
        <v>274</v>
      </c>
      <c r="D62" s="40">
        <v>8395</v>
      </c>
      <c r="E62" s="42">
        <v>8395</v>
      </c>
      <c r="F62" s="42">
        <f t="shared" si="0"/>
        <v>226665</v>
      </c>
      <c r="G62" s="42">
        <v>66571</v>
      </c>
      <c r="H62" s="42">
        <v>0</v>
      </c>
      <c r="I62" s="42">
        <f t="shared" si="7"/>
        <v>0</v>
      </c>
      <c r="J62" s="42">
        <f t="shared" si="1"/>
        <v>0</v>
      </c>
      <c r="K62" s="42">
        <f t="shared" si="2"/>
        <v>160094</v>
      </c>
      <c r="L62" s="42">
        <v>0</v>
      </c>
      <c r="M62" s="42">
        <v>0</v>
      </c>
      <c r="N62" s="42">
        <v>58100</v>
      </c>
      <c r="O62" s="42">
        <v>22667</v>
      </c>
      <c r="P62" s="42">
        <f t="shared" si="3"/>
        <v>22667</v>
      </c>
      <c r="Q62" s="42">
        <f t="shared" si="4"/>
        <v>22667</v>
      </c>
      <c r="R62" s="42">
        <f t="shared" si="5"/>
        <v>0</v>
      </c>
      <c r="S62" s="42">
        <f t="shared" si="6"/>
        <v>137427</v>
      </c>
    </row>
    <row r="63" spans="1:19" ht="30">
      <c r="A63" s="94">
        <v>61</v>
      </c>
      <c r="B63" s="40">
        <v>843</v>
      </c>
      <c r="C63" s="41" t="s">
        <v>242</v>
      </c>
      <c r="D63" s="40">
        <v>287</v>
      </c>
      <c r="E63" s="42">
        <v>0</v>
      </c>
      <c r="F63" s="42">
        <f t="shared" si="0"/>
        <v>14350</v>
      </c>
      <c r="G63" s="42">
        <v>4320</v>
      </c>
      <c r="H63" s="42">
        <v>0</v>
      </c>
      <c r="I63" s="42">
        <f t="shared" si="7"/>
        <v>0</v>
      </c>
      <c r="J63" s="42">
        <f t="shared" si="1"/>
        <v>0</v>
      </c>
      <c r="K63" s="42">
        <f t="shared" si="2"/>
        <v>10030</v>
      </c>
      <c r="L63" s="42">
        <v>0</v>
      </c>
      <c r="M63" s="42">
        <v>0</v>
      </c>
      <c r="N63" s="42">
        <v>2000</v>
      </c>
      <c r="O63" s="42">
        <v>1435</v>
      </c>
      <c r="P63" s="42">
        <f t="shared" si="3"/>
        <v>1435</v>
      </c>
      <c r="Q63" s="42">
        <f t="shared" si="4"/>
        <v>1435</v>
      </c>
      <c r="R63" s="42">
        <f t="shared" si="5"/>
        <v>0</v>
      </c>
      <c r="S63" s="42">
        <f t="shared" si="6"/>
        <v>8595</v>
      </c>
    </row>
    <row r="64" spans="1:19" ht="30">
      <c r="A64" s="94">
        <v>62</v>
      </c>
      <c r="B64" s="40">
        <v>868</v>
      </c>
      <c r="C64" s="41" t="s">
        <v>258</v>
      </c>
      <c r="D64" s="40">
        <v>91</v>
      </c>
      <c r="E64" s="42">
        <v>91</v>
      </c>
      <c r="F64" s="42">
        <f t="shared" si="0"/>
        <v>2457</v>
      </c>
      <c r="G64" s="42">
        <v>65</v>
      </c>
      <c r="H64" s="42">
        <v>0</v>
      </c>
      <c r="I64" s="42">
        <f t="shared" si="7"/>
        <v>0</v>
      </c>
      <c r="J64" s="42">
        <f t="shared" si="1"/>
        <v>0</v>
      </c>
      <c r="K64" s="42">
        <f t="shared" si="2"/>
        <v>2392</v>
      </c>
      <c r="L64" s="42">
        <v>0</v>
      </c>
      <c r="M64" s="42">
        <v>0</v>
      </c>
      <c r="N64" s="42">
        <v>0</v>
      </c>
      <c r="O64" s="42">
        <v>0</v>
      </c>
      <c r="P64" s="42">
        <f t="shared" si="3"/>
        <v>0</v>
      </c>
      <c r="Q64" s="42">
        <f t="shared" si="4"/>
        <v>0</v>
      </c>
      <c r="R64" s="42">
        <f t="shared" si="5"/>
        <v>0</v>
      </c>
      <c r="S64" s="42">
        <f t="shared" si="6"/>
        <v>2392</v>
      </c>
    </row>
    <row r="65" spans="1:19" ht="30">
      <c r="A65" s="94">
        <v>63</v>
      </c>
      <c r="B65" s="40">
        <v>826</v>
      </c>
      <c r="C65" s="41" t="s">
        <v>230</v>
      </c>
      <c r="D65" s="40">
        <v>38</v>
      </c>
      <c r="E65" s="42">
        <v>0</v>
      </c>
      <c r="F65" s="42">
        <f t="shared" si="0"/>
        <v>1900</v>
      </c>
      <c r="G65" s="42">
        <v>480</v>
      </c>
      <c r="H65" s="42">
        <v>0</v>
      </c>
      <c r="I65" s="42">
        <f t="shared" si="7"/>
        <v>0</v>
      </c>
      <c r="J65" s="42">
        <f t="shared" si="1"/>
        <v>0</v>
      </c>
      <c r="K65" s="42">
        <f t="shared" si="2"/>
        <v>1420</v>
      </c>
      <c r="L65" s="42">
        <v>0</v>
      </c>
      <c r="M65" s="42">
        <v>0</v>
      </c>
      <c r="N65" s="42">
        <v>75</v>
      </c>
      <c r="O65" s="42">
        <v>75</v>
      </c>
      <c r="P65" s="42">
        <f t="shared" si="3"/>
        <v>75</v>
      </c>
      <c r="Q65" s="42">
        <f t="shared" si="4"/>
        <v>75</v>
      </c>
      <c r="R65" s="42">
        <f t="shared" si="5"/>
        <v>0</v>
      </c>
      <c r="S65" s="42">
        <f t="shared" si="6"/>
        <v>1345</v>
      </c>
    </row>
    <row r="66" spans="1:19" ht="45">
      <c r="A66" s="94">
        <v>64</v>
      </c>
      <c r="B66" s="40">
        <v>844</v>
      </c>
      <c r="C66" s="41" t="s">
        <v>244</v>
      </c>
      <c r="D66" s="40">
        <v>432</v>
      </c>
      <c r="E66" s="42">
        <v>432</v>
      </c>
      <c r="F66" s="42">
        <f t="shared" si="0"/>
        <v>11664</v>
      </c>
      <c r="G66" s="42">
        <v>1858</v>
      </c>
      <c r="H66" s="42">
        <v>0</v>
      </c>
      <c r="I66" s="42">
        <f t="shared" si="7"/>
        <v>0</v>
      </c>
      <c r="J66" s="42">
        <f t="shared" si="1"/>
        <v>0</v>
      </c>
      <c r="K66" s="42">
        <f t="shared" si="2"/>
        <v>9806</v>
      </c>
      <c r="L66" s="42">
        <v>0</v>
      </c>
      <c r="M66" s="42">
        <v>0</v>
      </c>
      <c r="N66" s="42">
        <v>350</v>
      </c>
      <c r="O66" s="42">
        <v>350</v>
      </c>
      <c r="P66" s="42">
        <f t="shared" si="3"/>
        <v>350</v>
      </c>
      <c r="Q66" s="42">
        <f t="shared" si="4"/>
        <v>350</v>
      </c>
      <c r="R66" s="42">
        <f t="shared" si="5"/>
        <v>0</v>
      </c>
      <c r="S66" s="42">
        <f t="shared" si="6"/>
        <v>9456</v>
      </c>
    </row>
    <row r="67" spans="1:19">
      <c r="A67" s="94">
        <v>65</v>
      </c>
      <c r="B67" s="40">
        <v>217</v>
      </c>
      <c r="C67" s="41" t="s">
        <v>106</v>
      </c>
      <c r="D67" s="40">
        <v>60</v>
      </c>
      <c r="E67" s="42">
        <v>0</v>
      </c>
      <c r="F67" s="42">
        <f t="shared" si="0"/>
        <v>3000</v>
      </c>
      <c r="G67" s="42">
        <v>1640</v>
      </c>
      <c r="H67" s="42">
        <v>0</v>
      </c>
      <c r="I67" s="42">
        <f t="shared" si="7"/>
        <v>0</v>
      </c>
      <c r="J67" s="42">
        <f t="shared" si="1"/>
        <v>0</v>
      </c>
      <c r="K67" s="42">
        <f t="shared" si="2"/>
        <v>1360</v>
      </c>
      <c r="L67" s="42">
        <v>0</v>
      </c>
      <c r="M67" s="42">
        <v>-135</v>
      </c>
      <c r="N67" s="42">
        <v>900</v>
      </c>
      <c r="O67" s="42">
        <v>300</v>
      </c>
      <c r="P67" s="42">
        <f t="shared" si="3"/>
        <v>165</v>
      </c>
      <c r="Q67" s="42">
        <f t="shared" si="4"/>
        <v>165</v>
      </c>
      <c r="R67" s="42">
        <f t="shared" si="5"/>
        <v>0</v>
      </c>
      <c r="S67" s="42">
        <f t="shared" si="6"/>
        <v>1195</v>
      </c>
    </row>
    <row r="68" spans="1:19">
      <c r="A68" s="94">
        <v>66</v>
      </c>
      <c r="B68" s="40">
        <v>167</v>
      </c>
      <c r="C68" s="41" t="s">
        <v>92</v>
      </c>
      <c r="D68" s="40">
        <v>245</v>
      </c>
      <c r="E68" s="42">
        <v>0</v>
      </c>
      <c r="F68" s="42">
        <f t="shared" ref="F68:F134" si="8">+D68*50-E68*23</f>
        <v>12250</v>
      </c>
      <c r="G68" s="42">
        <v>4240</v>
      </c>
      <c r="H68" s="42">
        <v>0</v>
      </c>
      <c r="I68" s="42">
        <f t="shared" si="7"/>
        <v>0</v>
      </c>
      <c r="J68" s="42">
        <f t="shared" ref="J68:J132" si="9">H68-I68</f>
        <v>0</v>
      </c>
      <c r="K68" s="42">
        <f t="shared" ref="K68:K132" si="10">+F68-G68-I68</f>
        <v>8010</v>
      </c>
      <c r="L68" s="42">
        <v>0</v>
      </c>
      <c r="M68" s="42">
        <v>0</v>
      </c>
      <c r="N68" s="42">
        <v>101250</v>
      </c>
      <c r="O68" s="42">
        <v>1225</v>
      </c>
      <c r="P68" s="42">
        <f t="shared" ref="P68:P131" si="11">+L68+M68+O68</f>
        <v>1225</v>
      </c>
      <c r="Q68" s="42">
        <f t="shared" ref="Q68:Q131" si="12">IF(P68&gt;K68,K68,P68)</f>
        <v>1225</v>
      </c>
      <c r="R68" s="42">
        <f t="shared" ref="R68:R131" si="13">P68-Q68</f>
        <v>0</v>
      </c>
      <c r="S68" s="42">
        <f t="shared" ref="S68:S131" si="14">+K68-Q68</f>
        <v>6785</v>
      </c>
    </row>
    <row r="69" spans="1:19">
      <c r="A69" s="94">
        <v>67</v>
      </c>
      <c r="B69" s="40">
        <v>921</v>
      </c>
      <c r="C69" s="41" t="s">
        <v>986</v>
      </c>
      <c r="D69" s="40">
        <v>0</v>
      </c>
      <c r="E69" s="42">
        <v>0</v>
      </c>
      <c r="F69" s="42">
        <v>0</v>
      </c>
      <c r="G69" s="42">
        <v>0</v>
      </c>
      <c r="H69" s="42">
        <v>94552</v>
      </c>
      <c r="I69" s="42">
        <f t="shared" si="7"/>
        <v>0</v>
      </c>
      <c r="J69" s="42">
        <f t="shared" si="9"/>
        <v>94552</v>
      </c>
      <c r="K69" s="42">
        <f t="shared" si="10"/>
        <v>0</v>
      </c>
      <c r="L69" s="42">
        <v>0</v>
      </c>
      <c r="M69" s="42">
        <v>0</v>
      </c>
      <c r="N69" s="42">
        <v>0</v>
      </c>
      <c r="O69" s="42">
        <v>0</v>
      </c>
      <c r="P69" s="42">
        <f t="shared" si="11"/>
        <v>0</v>
      </c>
      <c r="Q69" s="42">
        <f t="shared" si="12"/>
        <v>0</v>
      </c>
      <c r="R69" s="42">
        <f t="shared" si="13"/>
        <v>0</v>
      </c>
      <c r="S69" s="42">
        <f t="shared" si="14"/>
        <v>0</v>
      </c>
    </row>
    <row r="70" spans="1:19" ht="30">
      <c r="A70" s="94">
        <v>68</v>
      </c>
      <c r="B70" s="40">
        <v>841</v>
      </c>
      <c r="C70" s="41" t="s">
        <v>238</v>
      </c>
      <c r="D70" s="40">
        <v>10338</v>
      </c>
      <c r="E70" s="42">
        <v>0</v>
      </c>
      <c r="F70" s="42">
        <f t="shared" si="8"/>
        <v>516900</v>
      </c>
      <c r="G70" s="42">
        <v>218320</v>
      </c>
      <c r="H70" s="42">
        <v>0</v>
      </c>
      <c r="I70" s="42">
        <f t="shared" si="7"/>
        <v>0</v>
      </c>
      <c r="J70" s="42">
        <f t="shared" si="9"/>
        <v>0</v>
      </c>
      <c r="K70" s="42">
        <f t="shared" si="10"/>
        <v>298580</v>
      </c>
      <c r="L70" s="42">
        <v>0</v>
      </c>
      <c r="M70" s="42">
        <v>0</v>
      </c>
      <c r="N70" s="42">
        <v>892950</v>
      </c>
      <c r="O70" s="42">
        <v>51690</v>
      </c>
      <c r="P70" s="42">
        <f t="shared" si="11"/>
        <v>51690</v>
      </c>
      <c r="Q70" s="42">
        <f t="shared" si="12"/>
        <v>51690</v>
      </c>
      <c r="R70" s="42">
        <f t="shared" si="13"/>
        <v>0</v>
      </c>
      <c r="S70" s="42">
        <f t="shared" si="14"/>
        <v>246890</v>
      </c>
    </row>
    <row r="71" spans="1:19" ht="60">
      <c r="A71" s="94">
        <v>69</v>
      </c>
      <c r="B71" s="40">
        <v>986</v>
      </c>
      <c r="C71" s="41" t="s">
        <v>284</v>
      </c>
      <c r="D71" s="40">
        <v>28758</v>
      </c>
      <c r="E71" s="42">
        <v>170</v>
      </c>
      <c r="F71" s="42">
        <f t="shared" si="8"/>
        <v>1433990</v>
      </c>
      <c r="G71" s="42">
        <v>709840</v>
      </c>
      <c r="H71" s="42">
        <v>0</v>
      </c>
      <c r="I71" s="42">
        <f t="shared" ref="I71:I135" si="15">IF(H71&gt;0.1*F71,0.1*F71,H71)</f>
        <v>0</v>
      </c>
      <c r="J71" s="42">
        <f t="shared" si="9"/>
        <v>0</v>
      </c>
      <c r="K71" s="42">
        <f t="shared" si="10"/>
        <v>724150</v>
      </c>
      <c r="L71" s="42">
        <v>0</v>
      </c>
      <c r="M71" s="42">
        <v>-125852</v>
      </c>
      <c r="N71" s="42">
        <v>526675</v>
      </c>
      <c r="O71" s="42">
        <v>143399</v>
      </c>
      <c r="P71" s="42">
        <f t="shared" si="11"/>
        <v>17547</v>
      </c>
      <c r="Q71" s="42">
        <f t="shared" si="12"/>
        <v>17547</v>
      </c>
      <c r="R71" s="42">
        <f t="shared" si="13"/>
        <v>0</v>
      </c>
      <c r="S71" s="42">
        <f t="shared" si="14"/>
        <v>706603</v>
      </c>
    </row>
    <row r="72" spans="1:19">
      <c r="A72" s="94">
        <v>70</v>
      </c>
      <c r="B72" s="40">
        <v>106</v>
      </c>
      <c r="C72" s="41" t="s">
        <v>14</v>
      </c>
      <c r="D72" s="40">
        <v>32485</v>
      </c>
      <c r="E72" s="42">
        <v>1869</v>
      </c>
      <c r="F72" s="42">
        <f t="shared" si="8"/>
        <v>1581263</v>
      </c>
      <c r="G72" s="42">
        <v>540133</v>
      </c>
      <c r="H72" s="42">
        <v>0</v>
      </c>
      <c r="I72" s="42">
        <f t="shared" si="15"/>
        <v>0</v>
      </c>
      <c r="J72" s="42">
        <f t="shared" si="9"/>
        <v>0</v>
      </c>
      <c r="K72" s="42">
        <f t="shared" si="10"/>
        <v>1041130</v>
      </c>
      <c r="L72" s="42">
        <v>0</v>
      </c>
      <c r="M72" s="42">
        <v>-12211</v>
      </c>
      <c r="N72" s="42">
        <v>1563050</v>
      </c>
      <c r="O72" s="42">
        <v>158126</v>
      </c>
      <c r="P72" s="42">
        <f t="shared" si="11"/>
        <v>145915</v>
      </c>
      <c r="Q72" s="42">
        <f t="shared" si="12"/>
        <v>145915</v>
      </c>
      <c r="R72" s="42">
        <f t="shared" si="13"/>
        <v>0</v>
      </c>
      <c r="S72" s="42">
        <f t="shared" si="14"/>
        <v>895215</v>
      </c>
    </row>
    <row r="73" spans="1:19">
      <c r="A73" s="94">
        <v>71</v>
      </c>
      <c r="B73" s="40">
        <v>103</v>
      </c>
      <c r="C73" s="41" t="s">
        <v>10</v>
      </c>
      <c r="D73" s="40">
        <v>23693</v>
      </c>
      <c r="E73" s="42">
        <v>11674</v>
      </c>
      <c r="F73" s="42">
        <f t="shared" si="8"/>
        <v>916148</v>
      </c>
      <c r="G73" s="42">
        <v>256761</v>
      </c>
      <c r="H73" s="42">
        <v>0</v>
      </c>
      <c r="I73" s="42">
        <f t="shared" si="15"/>
        <v>0</v>
      </c>
      <c r="J73" s="42">
        <f t="shared" si="9"/>
        <v>0</v>
      </c>
      <c r="K73" s="42">
        <f t="shared" si="10"/>
        <v>659387</v>
      </c>
      <c r="L73" s="42">
        <v>0</v>
      </c>
      <c r="M73" s="42">
        <v>0</v>
      </c>
      <c r="N73" s="42">
        <v>387875</v>
      </c>
      <c r="O73" s="42">
        <v>91615</v>
      </c>
      <c r="P73" s="42">
        <f t="shared" si="11"/>
        <v>91615</v>
      </c>
      <c r="Q73" s="42">
        <f t="shared" si="12"/>
        <v>91615</v>
      </c>
      <c r="R73" s="42">
        <f t="shared" si="13"/>
        <v>0</v>
      </c>
      <c r="S73" s="42">
        <f t="shared" si="14"/>
        <v>567772</v>
      </c>
    </row>
    <row r="74" spans="1:19">
      <c r="A74" s="94">
        <v>72</v>
      </c>
      <c r="B74" s="40">
        <v>634</v>
      </c>
      <c r="C74" s="41" t="s">
        <v>136</v>
      </c>
      <c r="D74" s="40">
        <v>3883</v>
      </c>
      <c r="E74" s="42">
        <v>0</v>
      </c>
      <c r="F74" s="42">
        <f t="shared" si="8"/>
        <v>194150</v>
      </c>
      <c r="G74" s="42">
        <v>72120</v>
      </c>
      <c r="H74" s="42">
        <v>0</v>
      </c>
      <c r="I74" s="42">
        <f t="shared" si="15"/>
        <v>0</v>
      </c>
      <c r="J74" s="42">
        <f t="shared" si="9"/>
        <v>0</v>
      </c>
      <c r="K74" s="42">
        <f t="shared" si="10"/>
        <v>122030</v>
      </c>
      <c r="L74" s="42">
        <v>0</v>
      </c>
      <c r="M74" s="42">
        <v>0</v>
      </c>
      <c r="N74" s="42">
        <v>1490325</v>
      </c>
      <c r="O74" s="42">
        <v>19415</v>
      </c>
      <c r="P74" s="42">
        <f t="shared" si="11"/>
        <v>19415</v>
      </c>
      <c r="Q74" s="42">
        <f t="shared" si="12"/>
        <v>19415</v>
      </c>
      <c r="R74" s="42">
        <f t="shared" si="13"/>
        <v>0</v>
      </c>
      <c r="S74" s="42">
        <f t="shared" si="14"/>
        <v>102615</v>
      </c>
    </row>
    <row r="75" spans="1:19" ht="30">
      <c r="A75" s="94">
        <v>73</v>
      </c>
      <c r="B75" s="40">
        <v>218</v>
      </c>
      <c r="C75" s="41" t="s">
        <v>108</v>
      </c>
      <c r="D75" s="40">
        <v>2255</v>
      </c>
      <c r="E75" s="42">
        <v>0</v>
      </c>
      <c r="F75" s="42">
        <f t="shared" si="8"/>
        <v>112750</v>
      </c>
      <c r="G75" s="42">
        <v>22880</v>
      </c>
      <c r="H75" s="42">
        <v>0</v>
      </c>
      <c r="I75" s="42">
        <f t="shared" si="15"/>
        <v>0</v>
      </c>
      <c r="J75" s="42">
        <f t="shared" si="9"/>
        <v>0</v>
      </c>
      <c r="K75" s="42">
        <f t="shared" si="10"/>
        <v>89870</v>
      </c>
      <c r="L75" s="42">
        <v>0</v>
      </c>
      <c r="M75" s="42">
        <v>0</v>
      </c>
      <c r="N75" s="42">
        <v>352500</v>
      </c>
      <c r="O75" s="42">
        <v>11275</v>
      </c>
      <c r="P75" s="42">
        <f t="shared" si="11"/>
        <v>11275</v>
      </c>
      <c r="Q75" s="42">
        <f t="shared" si="12"/>
        <v>11275</v>
      </c>
      <c r="R75" s="42">
        <f t="shared" si="13"/>
        <v>0</v>
      </c>
      <c r="S75" s="42">
        <f t="shared" si="14"/>
        <v>78595</v>
      </c>
    </row>
    <row r="76" spans="1:19" ht="30">
      <c r="A76" s="94">
        <v>74</v>
      </c>
      <c r="B76" s="40">
        <v>118</v>
      </c>
      <c r="C76" s="41" t="s">
        <v>22</v>
      </c>
      <c r="D76" s="40">
        <v>268213</v>
      </c>
      <c r="E76" s="42">
        <v>0</v>
      </c>
      <c r="F76" s="42">
        <f t="shared" si="8"/>
        <v>13410650</v>
      </c>
      <c r="G76" s="42">
        <v>2014720</v>
      </c>
      <c r="H76" s="42">
        <v>0</v>
      </c>
      <c r="I76" s="42">
        <f t="shared" si="15"/>
        <v>0</v>
      </c>
      <c r="J76" s="42">
        <f t="shared" si="9"/>
        <v>0</v>
      </c>
      <c r="K76" s="42">
        <f t="shared" si="10"/>
        <v>11395930</v>
      </c>
      <c r="L76" s="42">
        <v>0</v>
      </c>
      <c r="M76" s="42">
        <v>0</v>
      </c>
      <c r="N76" s="42">
        <v>6373200</v>
      </c>
      <c r="O76" s="42">
        <v>1341065</v>
      </c>
      <c r="P76" s="42">
        <f t="shared" si="11"/>
        <v>1341065</v>
      </c>
      <c r="Q76" s="42">
        <f t="shared" si="12"/>
        <v>1341065</v>
      </c>
      <c r="R76" s="42">
        <f t="shared" si="13"/>
        <v>0</v>
      </c>
      <c r="S76" s="42">
        <f t="shared" si="14"/>
        <v>10054865</v>
      </c>
    </row>
    <row r="77" spans="1:19">
      <c r="A77" s="94">
        <v>75</v>
      </c>
      <c r="B77" s="40">
        <v>130</v>
      </c>
      <c r="C77" s="41" t="s">
        <v>34</v>
      </c>
      <c r="D77" s="40">
        <v>1364</v>
      </c>
      <c r="E77" s="42">
        <v>168</v>
      </c>
      <c r="F77" s="42">
        <f t="shared" si="8"/>
        <v>64336</v>
      </c>
      <c r="G77" s="42">
        <v>24726</v>
      </c>
      <c r="H77" s="42">
        <v>0</v>
      </c>
      <c r="I77" s="42">
        <f t="shared" si="15"/>
        <v>0</v>
      </c>
      <c r="J77" s="42">
        <f t="shared" si="9"/>
        <v>0</v>
      </c>
      <c r="K77" s="42">
        <f t="shared" si="10"/>
        <v>39610</v>
      </c>
      <c r="L77" s="42">
        <v>0</v>
      </c>
      <c r="M77" s="42">
        <v>-1440</v>
      </c>
      <c r="N77" s="42">
        <v>26800</v>
      </c>
      <c r="O77" s="42">
        <v>6434</v>
      </c>
      <c r="P77" s="42">
        <f t="shared" si="11"/>
        <v>4994</v>
      </c>
      <c r="Q77" s="42">
        <f t="shared" si="12"/>
        <v>4994</v>
      </c>
      <c r="R77" s="42">
        <f t="shared" si="13"/>
        <v>0</v>
      </c>
      <c r="S77" s="42">
        <f t="shared" si="14"/>
        <v>34616</v>
      </c>
    </row>
    <row r="78" spans="1:19">
      <c r="A78" s="94">
        <v>76</v>
      </c>
      <c r="B78" s="40">
        <v>124</v>
      </c>
      <c r="C78" s="41" t="s">
        <v>24</v>
      </c>
      <c r="D78" s="40">
        <v>80677</v>
      </c>
      <c r="E78" s="42">
        <v>0</v>
      </c>
      <c r="F78" s="42">
        <f t="shared" si="8"/>
        <v>4033850</v>
      </c>
      <c r="G78" s="42">
        <v>1461960</v>
      </c>
      <c r="H78" s="42">
        <v>17918789</v>
      </c>
      <c r="I78" s="42">
        <f t="shared" si="15"/>
        <v>403385</v>
      </c>
      <c r="J78" s="42">
        <f t="shared" si="9"/>
        <v>17515404</v>
      </c>
      <c r="K78" s="42">
        <f t="shared" si="10"/>
        <v>2168505</v>
      </c>
      <c r="L78" s="42">
        <v>0</v>
      </c>
      <c r="M78" s="42">
        <v>-90915</v>
      </c>
      <c r="N78" s="42">
        <v>6881500</v>
      </c>
      <c r="O78" s="42">
        <v>403385</v>
      </c>
      <c r="P78" s="42">
        <f t="shared" si="11"/>
        <v>312470</v>
      </c>
      <c r="Q78" s="42">
        <f t="shared" si="12"/>
        <v>312470</v>
      </c>
      <c r="R78" s="42">
        <f t="shared" si="13"/>
        <v>0</v>
      </c>
      <c r="S78" s="42">
        <f t="shared" si="14"/>
        <v>1856035</v>
      </c>
    </row>
    <row r="79" spans="1:19">
      <c r="A79" s="94">
        <v>77</v>
      </c>
      <c r="B79" s="40">
        <v>102</v>
      </c>
      <c r="C79" s="41" t="s">
        <v>8</v>
      </c>
      <c r="D79" s="40">
        <v>6758</v>
      </c>
      <c r="E79" s="42">
        <v>1273</v>
      </c>
      <c r="F79" s="42">
        <f t="shared" si="8"/>
        <v>308621</v>
      </c>
      <c r="G79" s="42">
        <v>111080</v>
      </c>
      <c r="H79" s="42">
        <v>0</v>
      </c>
      <c r="I79" s="42">
        <f t="shared" si="15"/>
        <v>0</v>
      </c>
      <c r="J79" s="42">
        <f t="shared" si="9"/>
        <v>0</v>
      </c>
      <c r="K79" s="42">
        <f t="shared" si="10"/>
        <v>197541</v>
      </c>
      <c r="L79" s="42">
        <v>0</v>
      </c>
      <c r="M79" s="42">
        <v>0</v>
      </c>
      <c r="N79" s="42">
        <v>220525</v>
      </c>
      <c r="O79" s="42">
        <v>30862</v>
      </c>
      <c r="P79" s="42">
        <f t="shared" si="11"/>
        <v>30862</v>
      </c>
      <c r="Q79" s="42">
        <f t="shared" si="12"/>
        <v>30862</v>
      </c>
      <c r="R79" s="42">
        <f t="shared" si="13"/>
        <v>0</v>
      </c>
      <c r="S79" s="42">
        <f t="shared" si="14"/>
        <v>166679</v>
      </c>
    </row>
    <row r="80" spans="1:19">
      <c r="A80" s="94">
        <v>78</v>
      </c>
      <c r="B80" s="40">
        <v>129</v>
      </c>
      <c r="C80" s="41" t="s">
        <v>32</v>
      </c>
      <c r="D80" s="40">
        <v>29317</v>
      </c>
      <c r="E80" s="42">
        <v>696</v>
      </c>
      <c r="F80" s="42">
        <f t="shared" si="8"/>
        <v>1449842</v>
      </c>
      <c r="G80" s="42">
        <v>596228</v>
      </c>
      <c r="H80" s="42">
        <v>0</v>
      </c>
      <c r="I80" s="42">
        <f t="shared" si="15"/>
        <v>0</v>
      </c>
      <c r="J80" s="42">
        <f t="shared" si="9"/>
        <v>0</v>
      </c>
      <c r="K80" s="42">
        <f t="shared" si="10"/>
        <v>853614</v>
      </c>
      <c r="L80" s="42">
        <v>0</v>
      </c>
      <c r="M80" s="42">
        <v>-144984</v>
      </c>
      <c r="N80" s="42">
        <v>207600</v>
      </c>
      <c r="O80" s="42">
        <v>144984</v>
      </c>
      <c r="P80" s="42">
        <f t="shared" si="11"/>
        <v>0</v>
      </c>
      <c r="Q80" s="42">
        <f t="shared" si="12"/>
        <v>0</v>
      </c>
      <c r="R80" s="42">
        <f t="shared" si="13"/>
        <v>0</v>
      </c>
      <c r="S80" s="42">
        <f t="shared" si="14"/>
        <v>853614</v>
      </c>
    </row>
    <row r="81" spans="1:19">
      <c r="A81" s="94">
        <v>79</v>
      </c>
      <c r="B81" s="40">
        <v>132</v>
      </c>
      <c r="C81" s="41" t="s">
        <v>36</v>
      </c>
      <c r="D81" s="40">
        <v>33814</v>
      </c>
      <c r="E81" s="42">
        <v>5451</v>
      </c>
      <c r="F81" s="42">
        <f t="shared" si="8"/>
        <v>1565327</v>
      </c>
      <c r="G81" s="42">
        <v>565475</v>
      </c>
      <c r="H81" s="42">
        <v>0</v>
      </c>
      <c r="I81" s="42">
        <f t="shared" si="15"/>
        <v>0</v>
      </c>
      <c r="J81" s="42">
        <f t="shared" si="9"/>
        <v>0</v>
      </c>
      <c r="K81" s="42">
        <f t="shared" si="10"/>
        <v>999852</v>
      </c>
      <c r="L81" s="42">
        <v>0</v>
      </c>
      <c r="M81" s="42">
        <v>0</v>
      </c>
      <c r="N81" s="42">
        <v>3297475</v>
      </c>
      <c r="O81" s="42">
        <v>156533</v>
      </c>
      <c r="P81" s="42">
        <f t="shared" si="11"/>
        <v>156533</v>
      </c>
      <c r="Q81" s="42">
        <f t="shared" si="12"/>
        <v>156533</v>
      </c>
      <c r="R81" s="42">
        <f t="shared" si="13"/>
        <v>0</v>
      </c>
      <c r="S81" s="42">
        <f t="shared" si="14"/>
        <v>843319</v>
      </c>
    </row>
    <row r="82" spans="1:19">
      <c r="A82" s="94">
        <v>80</v>
      </c>
      <c r="B82" s="40">
        <v>127</v>
      </c>
      <c r="C82" s="41" t="s">
        <v>30</v>
      </c>
      <c r="D82" s="40">
        <v>101091</v>
      </c>
      <c r="E82" s="42">
        <v>0</v>
      </c>
      <c r="F82" s="42">
        <f t="shared" si="8"/>
        <v>5054550</v>
      </c>
      <c r="G82" s="42">
        <v>2425920</v>
      </c>
      <c r="H82" s="42">
        <v>0</v>
      </c>
      <c r="I82" s="42">
        <f t="shared" si="15"/>
        <v>0</v>
      </c>
      <c r="J82" s="42">
        <f t="shared" si="9"/>
        <v>0</v>
      </c>
      <c r="K82" s="42">
        <f t="shared" si="10"/>
        <v>2628630</v>
      </c>
      <c r="L82" s="42">
        <v>0</v>
      </c>
      <c r="M82" s="42">
        <v>0</v>
      </c>
      <c r="N82" s="42">
        <v>9789325</v>
      </c>
      <c r="O82" s="42">
        <v>505455</v>
      </c>
      <c r="P82" s="42">
        <f t="shared" si="11"/>
        <v>505455</v>
      </c>
      <c r="Q82" s="42">
        <f t="shared" si="12"/>
        <v>505455</v>
      </c>
      <c r="R82" s="42">
        <f t="shared" si="13"/>
        <v>0</v>
      </c>
      <c r="S82" s="42">
        <f t="shared" si="14"/>
        <v>2123175</v>
      </c>
    </row>
    <row r="83" spans="1:19">
      <c r="A83" s="94">
        <v>81</v>
      </c>
      <c r="B83" s="40">
        <v>111</v>
      </c>
      <c r="C83" s="41" t="s">
        <v>18</v>
      </c>
      <c r="D83" s="40">
        <v>381</v>
      </c>
      <c r="E83" s="42">
        <v>170</v>
      </c>
      <c r="F83" s="42">
        <f t="shared" si="8"/>
        <v>15140</v>
      </c>
      <c r="G83" s="42">
        <v>3930</v>
      </c>
      <c r="H83" s="42">
        <v>0</v>
      </c>
      <c r="I83" s="42">
        <f t="shared" si="15"/>
        <v>0</v>
      </c>
      <c r="J83" s="42">
        <f t="shared" si="9"/>
        <v>0</v>
      </c>
      <c r="K83" s="42">
        <f t="shared" si="10"/>
        <v>11210</v>
      </c>
      <c r="L83" s="42">
        <v>0</v>
      </c>
      <c r="M83" s="42">
        <v>-1514</v>
      </c>
      <c r="N83" s="42">
        <v>2125</v>
      </c>
      <c r="O83" s="42">
        <v>1514</v>
      </c>
      <c r="P83" s="42">
        <f t="shared" si="11"/>
        <v>0</v>
      </c>
      <c r="Q83" s="42">
        <f t="shared" si="12"/>
        <v>0</v>
      </c>
      <c r="R83" s="42">
        <f t="shared" si="13"/>
        <v>0</v>
      </c>
      <c r="S83" s="42">
        <f t="shared" si="14"/>
        <v>11210</v>
      </c>
    </row>
    <row r="84" spans="1:19">
      <c r="A84" s="94">
        <v>82</v>
      </c>
      <c r="B84" s="40">
        <v>138</v>
      </c>
      <c r="C84" s="41" t="s">
        <v>42</v>
      </c>
      <c r="D84" s="40">
        <v>947</v>
      </c>
      <c r="E84" s="42">
        <v>0</v>
      </c>
      <c r="F84" s="42">
        <f t="shared" si="8"/>
        <v>47350</v>
      </c>
      <c r="G84" s="42">
        <v>19680</v>
      </c>
      <c r="H84" s="42">
        <v>0</v>
      </c>
      <c r="I84" s="42">
        <f t="shared" si="15"/>
        <v>0</v>
      </c>
      <c r="J84" s="42">
        <f t="shared" si="9"/>
        <v>0</v>
      </c>
      <c r="K84" s="42">
        <f t="shared" si="10"/>
        <v>27670</v>
      </c>
      <c r="L84" s="42">
        <v>0</v>
      </c>
      <c r="M84" s="42">
        <v>-4735</v>
      </c>
      <c r="N84" s="42">
        <v>23050</v>
      </c>
      <c r="O84" s="42">
        <v>4735</v>
      </c>
      <c r="P84" s="42">
        <f t="shared" si="11"/>
        <v>0</v>
      </c>
      <c r="Q84" s="42">
        <f t="shared" si="12"/>
        <v>0</v>
      </c>
      <c r="R84" s="42">
        <f t="shared" si="13"/>
        <v>0</v>
      </c>
      <c r="S84" s="42">
        <f t="shared" si="14"/>
        <v>27670</v>
      </c>
    </row>
    <row r="85" spans="1:19">
      <c r="A85" s="94">
        <v>83</v>
      </c>
      <c r="B85" s="40">
        <v>214</v>
      </c>
      <c r="C85" s="41" t="s">
        <v>104</v>
      </c>
      <c r="D85" s="40">
        <v>765</v>
      </c>
      <c r="E85" s="42">
        <v>187</v>
      </c>
      <c r="F85" s="42">
        <f t="shared" si="8"/>
        <v>33949</v>
      </c>
      <c r="G85" s="42">
        <v>14188</v>
      </c>
      <c r="H85" s="42">
        <v>0</v>
      </c>
      <c r="I85" s="42">
        <f t="shared" si="15"/>
        <v>0</v>
      </c>
      <c r="J85" s="42">
        <f t="shared" si="9"/>
        <v>0</v>
      </c>
      <c r="K85" s="42">
        <f t="shared" si="10"/>
        <v>19761</v>
      </c>
      <c r="L85" s="42">
        <v>0</v>
      </c>
      <c r="M85" s="42">
        <v>0</v>
      </c>
      <c r="N85" s="42">
        <v>102475</v>
      </c>
      <c r="O85" s="42">
        <v>3395</v>
      </c>
      <c r="P85" s="42">
        <f t="shared" si="11"/>
        <v>3395</v>
      </c>
      <c r="Q85" s="42">
        <f t="shared" si="12"/>
        <v>3395</v>
      </c>
      <c r="R85" s="42">
        <f t="shared" si="13"/>
        <v>0</v>
      </c>
      <c r="S85" s="42">
        <f t="shared" si="14"/>
        <v>16366</v>
      </c>
    </row>
    <row r="86" spans="1:19">
      <c r="A86" s="94">
        <v>84</v>
      </c>
      <c r="B86" s="40">
        <v>105</v>
      </c>
      <c r="C86" s="41" t="s">
        <v>12</v>
      </c>
      <c r="D86" s="40">
        <v>46</v>
      </c>
      <c r="E86" s="42">
        <v>0</v>
      </c>
      <c r="F86" s="42">
        <f t="shared" si="8"/>
        <v>2300</v>
      </c>
      <c r="G86" s="42">
        <v>1240</v>
      </c>
      <c r="H86" s="42">
        <v>0</v>
      </c>
      <c r="I86" s="42">
        <f t="shared" si="15"/>
        <v>0</v>
      </c>
      <c r="J86" s="42">
        <f t="shared" si="9"/>
        <v>0</v>
      </c>
      <c r="K86" s="42">
        <f t="shared" si="10"/>
        <v>1060</v>
      </c>
      <c r="L86" s="42">
        <v>0</v>
      </c>
      <c r="M86" s="42">
        <v>0</v>
      </c>
      <c r="N86" s="42">
        <v>75</v>
      </c>
      <c r="O86" s="42">
        <v>75</v>
      </c>
      <c r="P86" s="42">
        <f t="shared" si="11"/>
        <v>75</v>
      </c>
      <c r="Q86" s="42">
        <f t="shared" si="12"/>
        <v>75</v>
      </c>
      <c r="R86" s="42">
        <f t="shared" si="13"/>
        <v>0</v>
      </c>
      <c r="S86" s="42">
        <f t="shared" si="14"/>
        <v>985</v>
      </c>
    </row>
    <row r="87" spans="1:19">
      <c r="A87" s="94">
        <v>85</v>
      </c>
      <c r="B87" s="40">
        <v>635</v>
      </c>
      <c r="C87" s="41" t="s">
        <v>138</v>
      </c>
      <c r="D87" s="40">
        <v>12214</v>
      </c>
      <c r="E87" s="42">
        <v>0</v>
      </c>
      <c r="F87" s="42">
        <f t="shared" si="8"/>
        <v>610700</v>
      </c>
      <c r="G87" s="42">
        <v>278280</v>
      </c>
      <c r="H87" s="42">
        <v>0</v>
      </c>
      <c r="I87" s="42">
        <f t="shared" si="15"/>
        <v>0</v>
      </c>
      <c r="J87" s="42">
        <f t="shared" si="9"/>
        <v>0</v>
      </c>
      <c r="K87" s="42">
        <f t="shared" si="10"/>
        <v>332420</v>
      </c>
      <c r="L87" s="42">
        <v>0</v>
      </c>
      <c r="M87" s="42">
        <v>0</v>
      </c>
      <c r="N87" s="42">
        <v>394750</v>
      </c>
      <c r="O87" s="42">
        <v>61070</v>
      </c>
      <c r="P87" s="42">
        <f t="shared" si="11"/>
        <v>61070</v>
      </c>
      <c r="Q87" s="42">
        <f t="shared" si="12"/>
        <v>61070</v>
      </c>
      <c r="R87" s="42">
        <f t="shared" si="13"/>
        <v>0</v>
      </c>
      <c r="S87" s="42">
        <f t="shared" si="14"/>
        <v>271350</v>
      </c>
    </row>
    <row r="88" spans="1:19">
      <c r="A88" s="94">
        <v>86</v>
      </c>
      <c r="B88" s="40">
        <v>636</v>
      </c>
      <c r="C88" s="41" t="s">
        <v>140</v>
      </c>
      <c r="D88" s="40">
        <v>11670</v>
      </c>
      <c r="E88" s="42">
        <v>0</v>
      </c>
      <c r="F88" s="42">
        <f t="shared" si="8"/>
        <v>583500</v>
      </c>
      <c r="G88" s="42">
        <v>250640</v>
      </c>
      <c r="H88" s="42">
        <v>0</v>
      </c>
      <c r="I88" s="42">
        <f t="shared" si="15"/>
        <v>0</v>
      </c>
      <c r="J88" s="42">
        <f t="shared" si="9"/>
        <v>0</v>
      </c>
      <c r="K88" s="42">
        <f t="shared" si="10"/>
        <v>332860</v>
      </c>
      <c r="L88" s="42">
        <v>0</v>
      </c>
      <c r="M88" s="42">
        <v>0</v>
      </c>
      <c r="N88" s="42">
        <v>1047100</v>
      </c>
      <c r="O88" s="42">
        <v>58350</v>
      </c>
      <c r="P88" s="42">
        <f t="shared" si="11"/>
        <v>58350</v>
      </c>
      <c r="Q88" s="42">
        <f t="shared" si="12"/>
        <v>58350</v>
      </c>
      <c r="R88" s="42">
        <f t="shared" si="13"/>
        <v>0</v>
      </c>
      <c r="S88" s="42">
        <f t="shared" si="14"/>
        <v>274510</v>
      </c>
    </row>
    <row r="89" spans="1:19">
      <c r="A89" s="94">
        <v>87</v>
      </c>
      <c r="B89" s="40">
        <v>667</v>
      </c>
      <c r="C89" s="41" t="s">
        <v>196</v>
      </c>
      <c r="D89" s="40">
        <v>937</v>
      </c>
      <c r="E89" s="42">
        <v>0</v>
      </c>
      <c r="F89" s="42">
        <f t="shared" si="8"/>
        <v>46850</v>
      </c>
      <c r="G89" s="42">
        <v>11120</v>
      </c>
      <c r="H89" s="42">
        <v>284236</v>
      </c>
      <c r="I89" s="42">
        <f t="shared" si="15"/>
        <v>4685</v>
      </c>
      <c r="J89" s="42">
        <f t="shared" si="9"/>
        <v>279551</v>
      </c>
      <c r="K89" s="42">
        <f t="shared" si="10"/>
        <v>31045</v>
      </c>
      <c r="L89" s="42">
        <v>0</v>
      </c>
      <c r="M89" s="42">
        <v>0</v>
      </c>
      <c r="N89" s="42">
        <v>249075</v>
      </c>
      <c r="O89" s="42">
        <v>4685</v>
      </c>
      <c r="P89" s="42">
        <f t="shared" si="11"/>
        <v>4685</v>
      </c>
      <c r="Q89" s="42">
        <f t="shared" si="12"/>
        <v>4685</v>
      </c>
      <c r="R89" s="42">
        <f t="shared" si="13"/>
        <v>0</v>
      </c>
      <c r="S89" s="42">
        <f t="shared" si="14"/>
        <v>26360</v>
      </c>
    </row>
    <row r="90" spans="1:19">
      <c r="A90" s="94">
        <v>88</v>
      </c>
      <c r="B90" s="40">
        <v>637</v>
      </c>
      <c r="C90" s="41" t="s">
        <v>142</v>
      </c>
      <c r="D90" s="40">
        <v>415</v>
      </c>
      <c r="E90" s="42">
        <v>0</v>
      </c>
      <c r="F90" s="42">
        <f t="shared" si="8"/>
        <v>20750</v>
      </c>
      <c r="G90" s="42">
        <v>8760</v>
      </c>
      <c r="H90" s="42">
        <v>0</v>
      </c>
      <c r="I90" s="42">
        <f t="shared" si="15"/>
        <v>0</v>
      </c>
      <c r="J90" s="42">
        <f t="shared" si="9"/>
        <v>0</v>
      </c>
      <c r="K90" s="42">
        <f t="shared" si="10"/>
        <v>11990</v>
      </c>
      <c r="L90" s="42">
        <v>0</v>
      </c>
      <c r="M90" s="42">
        <v>-2075</v>
      </c>
      <c r="N90" s="42">
        <v>10950</v>
      </c>
      <c r="O90" s="42">
        <v>2075</v>
      </c>
      <c r="P90" s="42">
        <f t="shared" si="11"/>
        <v>0</v>
      </c>
      <c r="Q90" s="42">
        <f t="shared" si="12"/>
        <v>0</v>
      </c>
      <c r="R90" s="42">
        <f t="shared" si="13"/>
        <v>0</v>
      </c>
      <c r="S90" s="42">
        <f t="shared" si="14"/>
        <v>11990</v>
      </c>
    </row>
    <row r="91" spans="1:19">
      <c r="A91" s="94">
        <v>89</v>
      </c>
      <c r="B91" s="40">
        <v>651</v>
      </c>
      <c r="C91" s="41" t="s">
        <v>170</v>
      </c>
      <c r="D91" s="40">
        <v>12242</v>
      </c>
      <c r="E91" s="42">
        <v>0</v>
      </c>
      <c r="F91" s="42">
        <f t="shared" si="8"/>
        <v>612100</v>
      </c>
      <c r="G91" s="42">
        <v>275080</v>
      </c>
      <c r="H91" s="42">
        <v>0</v>
      </c>
      <c r="I91" s="42">
        <f t="shared" si="15"/>
        <v>0</v>
      </c>
      <c r="J91" s="42">
        <f t="shared" si="9"/>
        <v>0</v>
      </c>
      <c r="K91" s="42">
        <f t="shared" si="10"/>
        <v>337020</v>
      </c>
      <c r="L91" s="42">
        <v>0</v>
      </c>
      <c r="M91" s="42">
        <v>0</v>
      </c>
      <c r="N91" s="42">
        <v>1071300</v>
      </c>
      <c r="O91" s="42">
        <v>61210</v>
      </c>
      <c r="P91" s="42">
        <f t="shared" si="11"/>
        <v>61210</v>
      </c>
      <c r="Q91" s="42">
        <f t="shared" si="12"/>
        <v>61210</v>
      </c>
      <c r="R91" s="42">
        <f t="shared" si="13"/>
        <v>0</v>
      </c>
      <c r="S91" s="42">
        <f t="shared" si="14"/>
        <v>275810</v>
      </c>
    </row>
    <row r="92" spans="1:19">
      <c r="A92" s="94">
        <v>90</v>
      </c>
      <c r="B92" s="40">
        <v>659</v>
      </c>
      <c r="C92" s="41" t="s">
        <v>186</v>
      </c>
      <c r="D92" s="40">
        <v>1547</v>
      </c>
      <c r="E92" s="42">
        <v>0</v>
      </c>
      <c r="F92" s="42">
        <f t="shared" si="8"/>
        <v>77350</v>
      </c>
      <c r="G92" s="42">
        <v>17080</v>
      </c>
      <c r="H92" s="42">
        <v>0</v>
      </c>
      <c r="I92" s="42">
        <f t="shared" si="15"/>
        <v>0</v>
      </c>
      <c r="J92" s="42">
        <f t="shared" si="9"/>
        <v>0</v>
      </c>
      <c r="K92" s="42">
        <f t="shared" si="10"/>
        <v>60270</v>
      </c>
      <c r="L92" s="42">
        <v>0</v>
      </c>
      <c r="M92" s="42">
        <v>0</v>
      </c>
      <c r="N92" s="42">
        <v>933875</v>
      </c>
      <c r="O92" s="42">
        <v>7735</v>
      </c>
      <c r="P92" s="42">
        <f t="shared" si="11"/>
        <v>7735</v>
      </c>
      <c r="Q92" s="42">
        <f t="shared" si="12"/>
        <v>7735</v>
      </c>
      <c r="R92" s="42">
        <f t="shared" si="13"/>
        <v>0</v>
      </c>
      <c r="S92" s="42">
        <f t="shared" si="14"/>
        <v>52535</v>
      </c>
    </row>
    <row r="93" spans="1:19" s="114" customFormat="1">
      <c r="A93" s="94">
        <v>91</v>
      </c>
      <c r="B93" s="116">
        <v>804</v>
      </c>
      <c r="C93" s="115" t="s">
        <v>1096</v>
      </c>
      <c r="D93" s="112">
        <v>88514</v>
      </c>
      <c r="E93" s="113">
        <v>462</v>
      </c>
      <c r="F93" s="113">
        <f t="shared" si="8"/>
        <v>4415074</v>
      </c>
      <c r="G93" s="113">
        <v>0</v>
      </c>
      <c r="H93" s="113">
        <v>0</v>
      </c>
      <c r="I93" s="113">
        <f t="shared" si="15"/>
        <v>0</v>
      </c>
      <c r="J93" s="113">
        <f t="shared" si="9"/>
        <v>0</v>
      </c>
      <c r="K93" s="113">
        <f t="shared" si="10"/>
        <v>4415074</v>
      </c>
      <c r="L93" s="113">
        <v>0</v>
      </c>
      <c r="M93" s="113">
        <v>0</v>
      </c>
      <c r="N93" s="113">
        <v>4679225</v>
      </c>
      <c r="O93" s="113">
        <v>439547</v>
      </c>
      <c r="P93" s="113">
        <f t="shared" si="11"/>
        <v>439547</v>
      </c>
      <c r="Q93" s="113">
        <f t="shared" si="12"/>
        <v>439547</v>
      </c>
      <c r="R93" s="113">
        <f t="shared" si="13"/>
        <v>0</v>
      </c>
      <c r="S93" s="113">
        <f t="shared" si="14"/>
        <v>3975527</v>
      </c>
    </row>
    <row r="94" spans="1:19">
      <c r="A94" s="94">
        <v>92</v>
      </c>
      <c r="B94" s="40">
        <v>638</v>
      </c>
      <c r="C94" s="41" t="s">
        <v>144</v>
      </c>
      <c r="D94" s="40">
        <v>1452</v>
      </c>
      <c r="E94" s="42">
        <v>0</v>
      </c>
      <c r="F94" s="42">
        <f t="shared" si="8"/>
        <v>72600</v>
      </c>
      <c r="G94" s="42">
        <v>28920</v>
      </c>
      <c r="H94" s="42">
        <v>0</v>
      </c>
      <c r="I94" s="42">
        <f t="shared" si="15"/>
        <v>0</v>
      </c>
      <c r="J94" s="42">
        <f t="shared" si="9"/>
        <v>0</v>
      </c>
      <c r="K94" s="42">
        <f t="shared" si="10"/>
        <v>43680</v>
      </c>
      <c r="L94" s="42">
        <v>0</v>
      </c>
      <c r="M94" s="42">
        <v>-3800</v>
      </c>
      <c r="N94" s="42">
        <v>31550</v>
      </c>
      <c r="O94" s="42">
        <v>7260</v>
      </c>
      <c r="P94" s="42">
        <f t="shared" si="11"/>
        <v>3460</v>
      </c>
      <c r="Q94" s="42">
        <f t="shared" si="12"/>
        <v>3460</v>
      </c>
      <c r="R94" s="42">
        <f t="shared" si="13"/>
        <v>0</v>
      </c>
      <c r="S94" s="42">
        <f t="shared" si="14"/>
        <v>40220</v>
      </c>
    </row>
    <row r="95" spans="1:19" ht="30">
      <c r="A95" s="94">
        <v>93</v>
      </c>
      <c r="B95" s="40">
        <v>816</v>
      </c>
      <c r="C95" s="41" t="s">
        <v>222</v>
      </c>
      <c r="D95" s="40">
        <v>30568</v>
      </c>
      <c r="E95" s="42">
        <v>0</v>
      </c>
      <c r="F95" s="42">
        <f t="shared" si="8"/>
        <v>1528400</v>
      </c>
      <c r="G95" s="42">
        <v>779920</v>
      </c>
      <c r="H95" s="42">
        <v>643127</v>
      </c>
      <c r="I95" s="42">
        <f t="shared" si="15"/>
        <v>152840</v>
      </c>
      <c r="J95" s="42">
        <f t="shared" si="9"/>
        <v>490287</v>
      </c>
      <c r="K95" s="42">
        <f t="shared" si="10"/>
        <v>595640</v>
      </c>
      <c r="L95" s="42">
        <v>0</v>
      </c>
      <c r="M95" s="42">
        <v>0</v>
      </c>
      <c r="N95" s="42">
        <v>790475</v>
      </c>
      <c r="O95" s="42">
        <v>152840</v>
      </c>
      <c r="P95" s="42">
        <f t="shared" si="11"/>
        <v>152840</v>
      </c>
      <c r="Q95" s="42">
        <f t="shared" si="12"/>
        <v>152840</v>
      </c>
      <c r="R95" s="42">
        <f t="shared" si="13"/>
        <v>0</v>
      </c>
      <c r="S95" s="42">
        <f t="shared" si="14"/>
        <v>442800</v>
      </c>
    </row>
    <row r="96" spans="1:19" ht="45">
      <c r="A96" s="94">
        <v>94</v>
      </c>
      <c r="B96" s="40">
        <v>818</v>
      </c>
      <c r="C96" s="41" t="s">
        <v>224</v>
      </c>
      <c r="D96" s="40">
        <v>22085</v>
      </c>
      <c r="E96" s="42">
        <v>0</v>
      </c>
      <c r="F96" s="42">
        <f t="shared" si="8"/>
        <v>1104250</v>
      </c>
      <c r="G96" s="42">
        <v>543440</v>
      </c>
      <c r="H96" s="42">
        <v>0</v>
      </c>
      <c r="I96" s="42">
        <f t="shared" si="15"/>
        <v>0</v>
      </c>
      <c r="J96" s="42">
        <f t="shared" si="9"/>
        <v>0</v>
      </c>
      <c r="K96" s="42">
        <f t="shared" si="10"/>
        <v>560810</v>
      </c>
      <c r="L96" s="42">
        <v>0</v>
      </c>
      <c r="M96" s="42">
        <v>0</v>
      </c>
      <c r="N96" s="42">
        <v>702650</v>
      </c>
      <c r="O96" s="42">
        <v>110425</v>
      </c>
      <c r="P96" s="42">
        <f t="shared" si="11"/>
        <v>110425</v>
      </c>
      <c r="Q96" s="42">
        <f t="shared" si="12"/>
        <v>110425</v>
      </c>
      <c r="R96" s="42">
        <f t="shared" si="13"/>
        <v>0</v>
      </c>
      <c r="S96" s="42">
        <f t="shared" si="14"/>
        <v>450385</v>
      </c>
    </row>
    <row r="97" spans="1:19" ht="45">
      <c r="A97" s="94">
        <v>95</v>
      </c>
      <c r="B97" s="40">
        <v>989</v>
      </c>
      <c r="C97" s="41" t="s">
        <v>286</v>
      </c>
      <c r="D97" s="40">
        <v>2</v>
      </c>
      <c r="E97" s="42">
        <v>2</v>
      </c>
      <c r="F97" s="42">
        <f t="shared" si="8"/>
        <v>54</v>
      </c>
      <c r="G97" s="42">
        <v>43</v>
      </c>
      <c r="H97" s="42">
        <v>0</v>
      </c>
      <c r="I97" s="42">
        <f t="shared" si="15"/>
        <v>0</v>
      </c>
      <c r="J97" s="42">
        <f t="shared" si="9"/>
        <v>0</v>
      </c>
      <c r="K97" s="42">
        <f t="shared" si="10"/>
        <v>11</v>
      </c>
      <c r="L97" s="42">
        <v>0</v>
      </c>
      <c r="M97" s="42">
        <v>0</v>
      </c>
      <c r="N97" s="42">
        <v>0</v>
      </c>
      <c r="O97" s="42">
        <v>0</v>
      </c>
      <c r="P97" s="42">
        <f t="shared" si="11"/>
        <v>0</v>
      </c>
      <c r="Q97" s="42">
        <f t="shared" si="12"/>
        <v>0</v>
      </c>
      <c r="R97" s="42">
        <f t="shared" si="13"/>
        <v>0</v>
      </c>
      <c r="S97" s="42">
        <f t="shared" si="14"/>
        <v>11</v>
      </c>
    </row>
    <row r="98" spans="1:19">
      <c r="A98" s="94">
        <v>96</v>
      </c>
      <c r="B98" s="40">
        <v>101</v>
      </c>
      <c r="C98" s="41" t="s">
        <v>6</v>
      </c>
      <c r="D98" s="40">
        <v>2156</v>
      </c>
      <c r="E98" s="42">
        <v>0</v>
      </c>
      <c r="F98" s="42">
        <f t="shared" si="8"/>
        <v>107800</v>
      </c>
      <c r="G98" s="42">
        <v>50880</v>
      </c>
      <c r="H98" s="42">
        <v>0</v>
      </c>
      <c r="I98" s="42">
        <f t="shared" si="15"/>
        <v>0</v>
      </c>
      <c r="J98" s="42">
        <f t="shared" si="9"/>
        <v>0</v>
      </c>
      <c r="K98" s="42">
        <f t="shared" si="10"/>
        <v>56920</v>
      </c>
      <c r="L98" s="42">
        <v>0</v>
      </c>
      <c r="M98" s="42">
        <v>0</v>
      </c>
      <c r="N98" s="42">
        <v>79050</v>
      </c>
      <c r="O98" s="42">
        <v>10780</v>
      </c>
      <c r="P98" s="42">
        <f t="shared" si="11"/>
        <v>10780</v>
      </c>
      <c r="Q98" s="42">
        <f t="shared" si="12"/>
        <v>10780</v>
      </c>
      <c r="R98" s="42">
        <f t="shared" si="13"/>
        <v>0</v>
      </c>
      <c r="S98" s="42">
        <f t="shared" si="14"/>
        <v>46140</v>
      </c>
    </row>
    <row r="99" spans="1:19">
      <c r="A99" s="94">
        <v>97</v>
      </c>
      <c r="B99" s="40">
        <v>639</v>
      </c>
      <c r="C99" s="41" t="s">
        <v>146</v>
      </c>
      <c r="D99" s="40">
        <v>157</v>
      </c>
      <c r="E99" s="42">
        <v>0</v>
      </c>
      <c r="F99" s="42">
        <f t="shared" si="8"/>
        <v>7850</v>
      </c>
      <c r="G99" s="42">
        <v>1480</v>
      </c>
      <c r="H99" s="42">
        <v>0</v>
      </c>
      <c r="I99" s="42">
        <f t="shared" si="15"/>
        <v>0</v>
      </c>
      <c r="J99" s="42">
        <f t="shared" si="9"/>
        <v>0</v>
      </c>
      <c r="K99" s="42">
        <f t="shared" si="10"/>
        <v>6370</v>
      </c>
      <c r="L99" s="42">
        <v>0</v>
      </c>
      <c r="M99" s="42">
        <v>0</v>
      </c>
      <c r="N99" s="42">
        <v>102000</v>
      </c>
      <c r="O99" s="42">
        <v>785</v>
      </c>
      <c r="P99" s="42">
        <f t="shared" si="11"/>
        <v>785</v>
      </c>
      <c r="Q99" s="42">
        <f t="shared" si="12"/>
        <v>785</v>
      </c>
      <c r="R99" s="42">
        <f t="shared" si="13"/>
        <v>0</v>
      </c>
      <c r="S99" s="42">
        <f t="shared" si="14"/>
        <v>5585</v>
      </c>
    </row>
    <row r="100" spans="1:19">
      <c r="A100" s="94">
        <v>98</v>
      </c>
      <c r="B100" s="40">
        <v>640</v>
      </c>
      <c r="C100" s="41" t="s">
        <v>148</v>
      </c>
      <c r="D100" s="40">
        <v>2001</v>
      </c>
      <c r="E100" s="42">
        <v>0</v>
      </c>
      <c r="F100" s="42">
        <f t="shared" si="8"/>
        <v>100050</v>
      </c>
      <c r="G100" s="42">
        <v>45720</v>
      </c>
      <c r="H100" s="42">
        <v>0</v>
      </c>
      <c r="I100" s="42">
        <f t="shared" si="15"/>
        <v>0</v>
      </c>
      <c r="J100" s="42">
        <f t="shared" si="9"/>
        <v>0</v>
      </c>
      <c r="K100" s="42">
        <f t="shared" si="10"/>
        <v>54330</v>
      </c>
      <c r="L100" s="42">
        <v>0</v>
      </c>
      <c r="M100" s="42">
        <v>0</v>
      </c>
      <c r="N100" s="42">
        <v>323500</v>
      </c>
      <c r="O100" s="42">
        <v>10005</v>
      </c>
      <c r="P100" s="42">
        <f t="shared" si="11"/>
        <v>10005</v>
      </c>
      <c r="Q100" s="42">
        <f t="shared" si="12"/>
        <v>10005</v>
      </c>
      <c r="R100" s="42">
        <f t="shared" si="13"/>
        <v>0</v>
      </c>
      <c r="S100" s="42">
        <f t="shared" si="14"/>
        <v>44325</v>
      </c>
    </row>
    <row r="101" spans="1:19">
      <c r="A101" s="94">
        <v>99</v>
      </c>
      <c r="B101" s="40">
        <v>628</v>
      </c>
      <c r="C101" s="41" t="s">
        <v>124</v>
      </c>
      <c r="D101" s="40">
        <v>6082</v>
      </c>
      <c r="E101" s="42">
        <v>0</v>
      </c>
      <c r="F101" s="42">
        <f t="shared" si="8"/>
        <v>304100</v>
      </c>
      <c r="G101" s="42">
        <v>167320</v>
      </c>
      <c r="H101" s="42">
        <v>0</v>
      </c>
      <c r="I101" s="42">
        <f t="shared" si="15"/>
        <v>0</v>
      </c>
      <c r="J101" s="42">
        <f t="shared" si="9"/>
        <v>0</v>
      </c>
      <c r="K101" s="42">
        <f t="shared" si="10"/>
        <v>136780</v>
      </c>
      <c r="L101" s="42">
        <v>0</v>
      </c>
      <c r="M101" s="42">
        <v>0</v>
      </c>
      <c r="N101" s="42">
        <v>4476800</v>
      </c>
      <c r="O101" s="42">
        <v>30410</v>
      </c>
      <c r="P101" s="42">
        <f t="shared" si="11"/>
        <v>30410</v>
      </c>
      <c r="Q101" s="42">
        <f t="shared" si="12"/>
        <v>30410</v>
      </c>
      <c r="R101" s="42">
        <f t="shared" si="13"/>
        <v>0</v>
      </c>
      <c r="S101" s="42">
        <f t="shared" si="14"/>
        <v>106370</v>
      </c>
    </row>
    <row r="102" spans="1:19">
      <c r="A102" s="94">
        <v>100</v>
      </c>
      <c r="B102" s="40">
        <v>629</v>
      </c>
      <c r="C102" s="41" t="s">
        <v>126</v>
      </c>
      <c r="D102" s="40">
        <v>2049</v>
      </c>
      <c r="E102" s="42">
        <v>0</v>
      </c>
      <c r="F102" s="42">
        <f t="shared" si="8"/>
        <v>102450</v>
      </c>
      <c r="G102" s="42">
        <v>44000</v>
      </c>
      <c r="H102" s="42">
        <v>0</v>
      </c>
      <c r="I102" s="42">
        <f t="shared" si="15"/>
        <v>0</v>
      </c>
      <c r="J102" s="42">
        <f t="shared" si="9"/>
        <v>0</v>
      </c>
      <c r="K102" s="42">
        <f t="shared" si="10"/>
        <v>58450</v>
      </c>
      <c r="L102" s="42">
        <v>0</v>
      </c>
      <c r="M102" s="42">
        <v>0</v>
      </c>
      <c r="N102" s="42">
        <v>93575</v>
      </c>
      <c r="O102" s="42">
        <v>10245</v>
      </c>
      <c r="P102" s="42">
        <f t="shared" si="11"/>
        <v>10245</v>
      </c>
      <c r="Q102" s="42">
        <f t="shared" si="12"/>
        <v>10245</v>
      </c>
      <c r="R102" s="42">
        <f t="shared" si="13"/>
        <v>0</v>
      </c>
      <c r="S102" s="42">
        <f t="shared" si="14"/>
        <v>48205</v>
      </c>
    </row>
    <row r="103" spans="1:19" ht="30">
      <c r="A103" s="94">
        <v>101</v>
      </c>
      <c r="B103" s="40">
        <v>820</v>
      </c>
      <c r="C103" s="41" t="s">
        <v>226</v>
      </c>
      <c r="D103" s="40">
        <v>31284</v>
      </c>
      <c r="E103" s="42">
        <v>646</v>
      </c>
      <c r="F103" s="42">
        <f t="shared" si="8"/>
        <v>1549342</v>
      </c>
      <c r="G103" s="42">
        <v>760630</v>
      </c>
      <c r="H103" s="42">
        <v>0</v>
      </c>
      <c r="I103" s="42">
        <f t="shared" si="15"/>
        <v>0</v>
      </c>
      <c r="J103" s="42">
        <f t="shared" si="9"/>
        <v>0</v>
      </c>
      <c r="K103" s="42">
        <f t="shared" si="10"/>
        <v>788712</v>
      </c>
      <c r="L103" s="42">
        <v>0</v>
      </c>
      <c r="M103" s="42">
        <v>0</v>
      </c>
      <c r="N103" s="42">
        <v>3197275</v>
      </c>
      <c r="O103" s="42">
        <v>154934</v>
      </c>
      <c r="P103" s="42">
        <f t="shared" si="11"/>
        <v>154934</v>
      </c>
      <c r="Q103" s="42">
        <f t="shared" si="12"/>
        <v>154934</v>
      </c>
      <c r="R103" s="42">
        <f t="shared" si="13"/>
        <v>0</v>
      </c>
      <c r="S103" s="42">
        <f t="shared" si="14"/>
        <v>633778</v>
      </c>
    </row>
    <row r="104" spans="1:19" ht="30">
      <c r="A104" s="94">
        <v>102</v>
      </c>
      <c r="B104" s="40">
        <v>954</v>
      </c>
      <c r="C104" s="41" t="s">
        <v>989</v>
      </c>
      <c r="D104" s="40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1168870</v>
      </c>
      <c r="M104" s="42">
        <v>0</v>
      </c>
      <c r="N104" s="42">
        <v>0</v>
      </c>
      <c r="O104" s="42">
        <v>0</v>
      </c>
      <c r="P104" s="42">
        <f t="shared" si="11"/>
        <v>1168870</v>
      </c>
      <c r="Q104" s="42">
        <f t="shared" si="12"/>
        <v>0</v>
      </c>
      <c r="R104" s="42">
        <f t="shared" si="13"/>
        <v>1168870</v>
      </c>
      <c r="S104" s="42">
        <f t="shared" si="14"/>
        <v>0</v>
      </c>
    </row>
    <row r="105" spans="1:19" ht="30">
      <c r="A105" s="94">
        <v>103</v>
      </c>
      <c r="B105" s="40">
        <v>814</v>
      </c>
      <c r="C105" s="41" t="s">
        <v>218</v>
      </c>
      <c r="D105" s="40">
        <v>3521</v>
      </c>
      <c r="E105" s="42">
        <v>0</v>
      </c>
      <c r="F105" s="42">
        <f t="shared" si="8"/>
        <v>176050</v>
      </c>
      <c r="G105" s="42">
        <v>76200</v>
      </c>
      <c r="H105" s="42">
        <v>0</v>
      </c>
      <c r="I105" s="42">
        <f t="shared" si="15"/>
        <v>0</v>
      </c>
      <c r="J105" s="42">
        <f t="shared" si="9"/>
        <v>0</v>
      </c>
      <c r="K105" s="42">
        <f t="shared" si="10"/>
        <v>99850</v>
      </c>
      <c r="L105" s="42">
        <v>0</v>
      </c>
      <c r="M105" s="42">
        <v>0</v>
      </c>
      <c r="N105" s="42">
        <v>88050</v>
      </c>
      <c r="O105" s="42">
        <v>17605</v>
      </c>
      <c r="P105" s="42">
        <f t="shared" si="11"/>
        <v>17605</v>
      </c>
      <c r="Q105" s="42">
        <f t="shared" si="12"/>
        <v>17605</v>
      </c>
      <c r="R105" s="42">
        <f t="shared" si="13"/>
        <v>0</v>
      </c>
      <c r="S105" s="42">
        <f t="shared" si="14"/>
        <v>82245</v>
      </c>
    </row>
    <row r="106" spans="1:19" ht="30">
      <c r="A106" s="94">
        <v>104</v>
      </c>
      <c r="B106" s="40">
        <v>143</v>
      </c>
      <c r="C106" s="41" t="s">
        <v>46</v>
      </c>
      <c r="D106" s="40">
        <v>6016</v>
      </c>
      <c r="E106" s="42">
        <v>0</v>
      </c>
      <c r="F106" s="42">
        <f t="shared" si="8"/>
        <v>300800</v>
      </c>
      <c r="G106" s="42">
        <v>134840</v>
      </c>
      <c r="H106" s="42">
        <v>0</v>
      </c>
      <c r="I106" s="42">
        <f t="shared" si="15"/>
        <v>0</v>
      </c>
      <c r="J106" s="42">
        <f t="shared" si="9"/>
        <v>0</v>
      </c>
      <c r="K106" s="42">
        <f t="shared" si="10"/>
        <v>165960</v>
      </c>
      <c r="L106" s="42">
        <v>0</v>
      </c>
      <c r="M106" s="42">
        <v>0</v>
      </c>
      <c r="N106" s="42">
        <v>1740900</v>
      </c>
      <c r="O106" s="42">
        <v>30080</v>
      </c>
      <c r="P106" s="42">
        <f t="shared" si="11"/>
        <v>30080</v>
      </c>
      <c r="Q106" s="42">
        <f t="shared" si="12"/>
        <v>30080</v>
      </c>
      <c r="R106" s="42">
        <f t="shared" si="13"/>
        <v>0</v>
      </c>
      <c r="S106" s="42">
        <f t="shared" si="14"/>
        <v>135880</v>
      </c>
    </row>
    <row r="107" spans="1:19" ht="30">
      <c r="A107" s="94">
        <v>105</v>
      </c>
      <c r="B107" s="40">
        <v>652</v>
      </c>
      <c r="C107" s="41" t="s">
        <v>172</v>
      </c>
      <c r="D107" s="40">
        <v>7965</v>
      </c>
      <c r="E107" s="42">
        <v>0</v>
      </c>
      <c r="F107" s="42">
        <f t="shared" si="8"/>
        <v>398250</v>
      </c>
      <c r="G107" s="42">
        <v>180800</v>
      </c>
      <c r="H107" s="42">
        <v>0</v>
      </c>
      <c r="I107" s="42">
        <f t="shared" si="15"/>
        <v>0</v>
      </c>
      <c r="J107" s="42">
        <f t="shared" si="9"/>
        <v>0</v>
      </c>
      <c r="K107" s="42">
        <f t="shared" si="10"/>
        <v>217450</v>
      </c>
      <c r="L107" s="42">
        <v>0</v>
      </c>
      <c r="M107" s="42">
        <v>0</v>
      </c>
      <c r="N107" s="42">
        <v>2565275</v>
      </c>
      <c r="O107" s="42">
        <v>39825</v>
      </c>
      <c r="P107" s="42">
        <f t="shared" si="11"/>
        <v>39825</v>
      </c>
      <c r="Q107" s="42">
        <f t="shared" si="12"/>
        <v>39825</v>
      </c>
      <c r="R107" s="42">
        <f t="shared" si="13"/>
        <v>0</v>
      </c>
      <c r="S107" s="42">
        <f t="shared" si="14"/>
        <v>177625</v>
      </c>
    </row>
    <row r="108" spans="1:19">
      <c r="A108" s="94">
        <v>106</v>
      </c>
      <c r="B108" s="40">
        <v>660</v>
      </c>
      <c r="C108" s="41" t="s">
        <v>188</v>
      </c>
      <c r="D108" s="40">
        <v>2200</v>
      </c>
      <c r="E108" s="42">
        <v>0</v>
      </c>
      <c r="F108" s="42">
        <f t="shared" si="8"/>
        <v>110000</v>
      </c>
      <c r="G108" s="42">
        <v>31680</v>
      </c>
      <c r="H108" s="42">
        <v>0</v>
      </c>
      <c r="I108" s="42">
        <f t="shared" si="15"/>
        <v>0</v>
      </c>
      <c r="J108" s="42">
        <f t="shared" si="9"/>
        <v>0</v>
      </c>
      <c r="K108" s="42">
        <f t="shared" si="10"/>
        <v>78320</v>
      </c>
      <c r="L108" s="42">
        <v>2940434</v>
      </c>
      <c r="M108" s="42">
        <v>0</v>
      </c>
      <c r="N108" s="42">
        <v>228625</v>
      </c>
      <c r="O108" s="42">
        <v>11000</v>
      </c>
      <c r="P108" s="42">
        <f t="shared" si="11"/>
        <v>2951434</v>
      </c>
      <c r="Q108" s="42">
        <f t="shared" si="12"/>
        <v>78320</v>
      </c>
      <c r="R108" s="42">
        <f t="shared" si="13"/>
        <v>2873114</v>
      </c>
      <c r="S108" s="42">
        <f t="shared" si="14"/>
        <v>0</v>
      </c>
    </row>
    <row r="109" spans="1:19">
      <c r="A109" s="94">
        <v>107</v>
      </c>
      <c r="B109" s="40">
        <v>653</v>
      </c>
      <c r="C109" s="41" t="s">
        <v>174</v>
      </c>
      <c r="D109" s="40">
        <v>39705</v>
      </c>
      <c r="E109" s="42">
        <v>0</v>
      </c>
      <c r="F109" s="42">
        <f t="shared" si="8"/>
        <v>1985250</v>
      </c>
      <c r="G109" s="42">
        <v>705760</v>
      </c>
      <c r="H109" s="42">
        <v>405204</v>
      </c>
      <c r="I109" s="42">
        <f t="shared" si="15"/>
        <v>198525</v>
      </c>
      <c r="J109" s="42">
        <f t="shared" si="9"/>
        <v>206679</v>
      </c>
      <c r="K109" s="42">
        <f t="shared" si="10"/>
        <v>1080965</v>
      </c>
      <c r="L109" s="42">
        <v>0</v>
      </c>
      <c r="M109" s="42">
        <v>0</v>
      </c>
      <c r="N109" s="42">
        <v>10799475</v>
      </c>
      <c r="O109" s="42">
        <v>198525</v>
      </c>
      <c r="P109" s="42">
        <f t="shared" si="11"/>
        <v>198525</v>
      </c>
      <c r="Q109" s="42">
        <f t="shared" si="12"/>
        <v>198525</v>
      </c>
      <c r="R109" s="42">
        <f t="shared" si="13"/>
        <v>0</v>
      </c>
      <c r="S109" s="42">
        <f t="shared" si="14"/>
        <v>882440</v>
      </c>
    </row>
    <row r="110" spans="1:19">
      <c r="A110" s="94">
        <v>108</v>
      </c>
      <c r="B110" s="40">
        <v>642</v>
      </c>
      <c r="C110" s="41" t="s">
        <v>152</v>
      </c>
      <c r="D110" s="40">
        <v>238</v>
      </c>
      <c r="E110" s="42">
        <v>0</v>
      </c>
      <c r="F110" s="42">
        <f t="shared" si="8"/>
        <v>11900</v>
      </c>
      <c r="G110" s="42">
        <v>2280</v>
      </c>
      <c r="H110" s="42">
        <v>0</v>
      </c>
      <c r="I110" s="42">
        <f t="shared" si="15"/>
        <v>0</v>
      </c>
      <c r="J110" s="42">
        <f t="shared" si="9"/>
        <v>0</v>
      </c>
      <c r="K110" s="42">
        <f t="shared" si="10"/>
        <v>9620</v>
      </c>
      <c r="L110" s="42">
        <v>0</v>
      </c>
      <c r="M110" s="42">
        <v>0</v>
      </c>
      <c r="N110" s="42">
        <v>236575</v>
      </c>
      <c r="O110" s="42">
        <v>1190</v>
      </c>
      <c r="P110" s="42">
        <f t="shared" si="11"/>
        <v>1190</v>
      </c>
      <c r="Q110" s="42">
        <f t="shared" si="12"/>
        <v>1190</v>
      </c>
      <c r="R110" s="42">
        <f t="shared" si="13"/>
        <v>0</v>
      </c>
      <c r="S110" s="42">
        <f t="shared" si="14"/>
        <v>8430</v>
      </c>
    </row>
    <row r="111" spans="1:19">
      <c r="A111" s="94">
        <v>109</v>
      </c>
      <c r="B111" s="40">
        <v>116</v>
      </c>
      <c r="C111" s="41" t="s">
        <v>20</v>
      </c>
      <c r="D111" s="40">
        <v>4390</v>
      </c>
      <c r="E111" s="42">
        <v>209</v>
      </c>
      <c r="F111" s="42">
        <f t="shared" si="8"/>
        <v>214693</v>
      </c>
      <c r="G111" s="42">
        <v>78494</v>
      </c>
      <c r="H111" s="42">
        <v>0</v>
      </c>
      <c r="I111" s="42">
        <f t="shared" si="15"/>
        <v>0</v>
      </c>
      <c r="J111" s="42">
        <f t="shared" si="9"/>
        <v>0</v>
      </c>
      <c r="K111" s="42">
        <f t="shared" si="10"/>
        <v>136199</v>
      </c>
      <c r="L111" s="42">
        <v>0</v>
      </c>
      <c r="M111" s="42">
        <v>0</v>
      </c>
      <c r="N111" s="42">
        <v>70275</v>
      </c>
      <c r="O111" s="42">
        <v>21469</v>
      </c>
      <c r="P111" s="42">
        <f t="shared" si="11"/>
        <v>21469</v>
      </c>
      <c r="Q111" s="42">
        <f t="shared" si="12"/>
        <v>21469</v>
      </c>
      <c r="R111" s="42">
        <f t="shared" si="13"/>
        <v>0</v>
      </c>
      <c r="S111" s="42">
        <f t="shared" si="14"/>
        <v>114730</v>
      </c>
    </row>
    <row r="112" spans="1:19" ht="30">
      <c r="A112" s="94">
        <v>110</v>
      </c>
      <c r="B112" s="40">
        <v>169</v>
      </c>
      <c r="C112" s="41" t="s">
        <v>94</v>
      </c>
      <c r="D112" s="40">
        <v>62400</v>
      </c>
      <c r="E112" s="42">
        <v>0</v>
      </c>
      <c r="F112" s="42">
        <f t="shared" si="8"/>
        <v>3120000</v>
      </c>
      <c r="G112" s="42">
        <v>1182040</v>
      </c>
      <c r="H112" s="42">
        <v>0</v>
      </c>
      <c r="I112" s="42">
        <f t="shared" si="15"/>
        <v>0</v>
      </c>
      <c r="J112" s="42">
        <f t="shared" si="9"/>
        <v>0</v>
      </c>
      <c r="K112" s="42">
        <f t="shared" si="10"/>
        <v>1937960</v>
      </c>
      <c r="L112" s="42">
        <v>0</v>
      </c>
      <c r="M112" s="42">
        <v>-76885</v>
      </c>
      <c r="N112" s="42">
        <v>2024000</v>
      </c>
      <c r="O112" s="42">
        <v>312000</v>
      </c>
      <c r="P112" s="42">
        <f t="shared" si="11"/>
        <v>235115</v>
      </c>
      <c r="Q112" s="42">
        <f t="shared" si="12"/>
        <v>235115</v>
      </c>
      <c r="R112" s="42">
        <f t="shared" si="13"/>
        <v>0</v>
      </c>
      <c r="S112" s="42">
        <f t="shared" si="14"/>
        <v>1702845</v>
      </c>
    </row>
    <row r="113" spans="1:19">
      <c r="A113" s="94">
        <v>111</v>
      </c>
      <c r="B113" s="40">
        <v>871</v>
      </c>
      <c r="C113" s="41" t="s">
        <v>260</v>
      </c>
      <c r="D113" s="40">
        <v>6078</v>
      </c>
      <c r="E113" s="42">
        <v>0</v>
      </c>
      <c r="F113" s="42">
        <f t="shared" si="8"/>
        <v>303900</v>
      </c>
      <c r="G113" s="42">
        <v>121520</v>
      </c>
      <c r="H113" s="42">
        <v>0</v>
      </c>
      <c r="I113" s="42">
        <f t="shared" si="15"/>
        <v>0</v>
      </c>
      <c r="J113" s="42">
        <f t="shared" si="9"/>
        <v>0</v>
      </c>
      <c r="K113" s="42">
        <f t="shared" si="10"/>
        <v>182380</v>
      </c>
      <c r="L113" s="42">
        <v>0</v>
      </c>
      <c r="M113" s="42">
        <v>0</v>
      </c>
      <c r="N113" s="42">
        <v>131425</v>
      </c>
      <c r="O113" s="42">
        <v>30390</v>
      </c>
      <c r="P113" s="42">
        <f t="shared" si="11"/>
        <v>30390</v>
      </c>
      <c r="Q113" s="42">
        <f t="shared" si="12"/>
        <v>30390</v>
      </c>
      <c r="R113" s="42">
        <f t="shared" si="13"/>
        <v>0</v>
      </c>
      <c r="S113" s="42">
        <f t="shared" si="14"/>
        <v>151990</v>
      </c>
    </row>
    <row r="114" spans="1:19" ht="30">
      <c r="A114" s="94">
        <v>112</v>
      </c>
      <c r="B114" s="40">
        <v>873</v>
      </c>
      <c r="C114" s="41" t="s">
        <v>262</v>
      </c>
      <c r="D114" s="40">
        <v>135</v>
      </c>
      <c r="E114" s="42">
        <v>0</v>
      </c>
      <c r="F114" s="42">
        <f t="shared" si="8"/>
        <v>6750</v>
      </c>
      <c r="G114" s="42">
        <v>1600</v>
      </c>
      <c r="H114" s="42">
        <v>0</v>
      </c>
      <c r="I114" s="42">
        <f t="shared" si="15"/>
        <v>0</v>
      </c>
      <c r="J114" s="42">
        <f t="shared" si="9"/>
        <v>0</v>
      </c>
      <c r="K114" s="42">
        <f t="shared" si="10"/>
        <v>5150</v>
      </c>
      <c r="L114" s="42">
        <v>0</v>
      </c>
      <c r="M114" s="42">
        <v>0</v>
      </c>
      <c r="N114" s="42">
        <v>10275</v>
      </c>
      <c r="O114" s="42">
        <v>675</v>
      </c>
      <c r="P114" s="42">
        <f t="shared" si="11"/>
        <v>675</v>
      </c>
      <c r="Q114" s="42">
        <f t="shared" si="12"/>
        <v>675</v>
      </c>
      <c r="R114" s="42">
        <f t="shared" si="13"/>
        <v>0</v>
      </c>
      <c r="S114" s="42">
        <f t="shared" si="14"/>
        <v>4475</v>
      </c>
    </row>
    <row r="115" spans="1:19">
      <c r="A115" s="94">
        <v>113</v>
      </c>
      <c r="B115" s="40">
        <v>141</v>
      </c>
      <c r="C115" s="41" t="s">
        <v>44</v>
      </c>
      <c r="D115" s="40">
        <v>13799</v>
      </c>
      <c r="E115" s="42">
        <v>0</v>
      </c>
      <c r="F115" s="42">
        <f t="shared" si="8"/>
        <v>689950</v>
      </c>
      <c r="G115" s="42">
        <v>271640</v>
      </c>
      <c r="H115" s="42">
        <v>0</v>
      </c>
      <c r="I115" s="42">
        <f t="shared" si="15"/>
        <v>0</v>
      </c>
      <c r="J115" s="42">
        <f t="shared" si="9"/>
        <v>0</v>
      </c>
      <c r="K115" s="42">
        <f t="shared" si="10"/>
        <v>418310</v>
      </c>
      <c r="L115" s="42">
        <v>0</v>
      </c>
      <c r="M115" s="42">
        <v>0</v>
      </c>
      <c r="N115" s="42">
        <v>821975</v>
      </c>
      <c r="O115" s="42">
        <v>68995</v>
      </c>
      <c r="P115" s="42">
        <f t="shared" si="11"/>
        <v>68995</v>
      </c>
      <c r="Q115" s="42">
        <f t="shared" si="12"/>
        <v>68995</v>
      </c>
      <c r="R115" s="42">
        <f t="shared" si="13"/>
        <v>0</v>
      </c>
      <c r="S115" s="42">
        <f t="shared" si="14"/>
        <v>349315</v>
      </c>
    </row>
    <row r="116" spans="1:19" ht="30">
      <c r="A116" s="94">
        <v>114</v>
      </c>
      <c r="B116" s="40">
        <v>219</v>
      </c>
      <c r="C116" s="41" t="s">
        <v>110</v>
      </c>
      <c r="D116" s="40">
        <v>118</v>
      </c>
      <c r="E116" s="42">
        <v>118</v>
      </c>
      <c r="F116" s="42">
        <f t="shared" si="8"/>
        <v>3186</v>
      </c>
      <c r="G116" s="42">
        <v>108</v>
      </c>
      <c r="H116" s="42">
        <v>0</v>
      </c>
      <c r="I116" s="42">
        <f t="shared" si="15"/>
        <v>0</v>
      </c>
      <c r="J116" s="42">
        <f t="shared" si="9"/>
        <v>0</v>
      </c>
      <c r="K116" s="42">
        <f t="shared" si="10"/>
        <v>3078</v>
      </c>
      <c r="L116" s="42">
        <v>0</v>
      </c>
      <c r="M116" s="42">
        <v>-150</v>
      </c>
      <c r="N116" s="42">
        <v>150</v>
      </c>
      <c r="O116" s="42">
        <v>150</v>
      </c>
      <c r="P116" s="42">
        <f t="shared" si="11"/>
        <v>0</v>
      </c>
      <c r="Q116" s="42">
        <f t="shared" si="12"/>
        <v>0</v>
      </c>
      <c r="R116" s="42">
        <f t="shared" si="13"/>
        <v>0</v>
      </c>
      <c r="S116" s="42">
        <f t="shared" si="14"/>
        <v>3078</v>
      </c>
    </row>
    <row r="117" spans="1:19" ht="30">
      <c r="A117" s="94">
        <v>115</v>
      </c>
      <c r="B117" s="40">
        <v>830</v>
      </c>
      <c r="C117" s="41" t="s">
        <v>232</v>
      </c>
      <c r="D117" s="40">
        <v>3212</v>
      </c>
      <c r="E117" s="42">
        <v>3212</v>
      </c>
      <c r="F117" s="42">
        <f t="shared" si="8"/>
        <v>86724</v>
      </c>
      <c r="G117" s="42">
        <v>10930</v>
      </c>
      <c r="H117" s="42">
        <v>0</v>
      </c>
      <c r="I117" s="42">
        <f t="shared" si="15"/>
        <v>0</v>
      </c>
      <c r="J117" s="42">
        <f t="shared" si="9"/>
        <v>0</v>
      </c>
      <c r="K117" s="42">
        <f t="shared" si="10"/>
        <v>75794</v>
      </c>
      <c r="L117" s="42">
        <v>0</v>
      </c>
      <c r="M117" s="42">
        <v>0</v>
      </c>
      <c r="N117" s="42">
        <v>10200</v>
      </c>
      <c r="O117" s="42">
        <v>8672</v>
      </c>
      <c r="P117" s="42">
        <f t="shared" si="11"/>
        <v>8672</v>
      </c>
      <c r="Q117" s="42">
        <f t="shared" si="12"/>
        <v>8672</v>
      </c>
      <c r="R117" s="42">
        <f t="shared" si="13"/>
        <v>0</v>
      </c>
      <c r="S117" s="42">
        <f t="shared" si="14"/>
        <v>67122</v>
      </c>
    </row>
    <row r="118" spans="1:19">
      <c r="A118" s="94">
        <v>116</v>
      </c>
      <c r="B118" s="40">
        <v>928</v>
      </c>
      <c r="C118" s="41" t="s">
        <v>987</v>
      </c>
      <c r="D118" s="40">
        <v>0</v>
      </c>
      <c r="E118" s="42">
        <v>0</v>
      </c>
      <c r="F118" s="42">
        <v>0</v>
      </c>
      <c r="G118" s="42">
        <v>0</v>
      </c>
      <c r="H118" s="42">
        <v>12572</v>
      </c>
      <c r="I118" s="42">
        <f t="shared" si="15"/>
        <v>0</v>
      </c>
      <c r="J118" s="42">
        <f t="shared" si="9"/>
        <v>12572</v>
      </c>
      <c r="K118" s="42">
        <f t="shared" si="10"/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f t="shared" si="11"/>
        <v>0</v>
      </c>
      <c r="Q118" s="42">
        <f t="shared" si="12"/>
        <v>0</v>
      </c>
      <c r="R118" s="42">
        <f t="shared" si="13"/>
        <v>0</v>
      </c>
      <c r="S118" s="42">
        <f t="shared" si="14"/>
        <v>0</v>
      </c>
    </row>
    <row r="119" spans="1:19">
      <c r="A119" s="94">
        <v>117</v>
      </c>
      <c r="B119" s="40">
        <v>643</v>
      </c>
      <c r="C119" s="41" t="s">
        <v>154</v>
      </c>
      <c r="D119" s="40">
        <v>1917</v>
      </c>
      <c r="E119" s="42">
        <v>0</v>
      </c>
      <c r="F119" s="42">
        <f t="shared" si="8"/>
        <v>95850</v>
      </c>
      <c r="G119" s="42">
        <v>38360</v>
      </c>
      <c r="H119" s="42">
        <v>0</v>
      </c>
      <c r="I119" s="42">
        <f t="shared" si="15"/>
        <v>0</v>
      </c>
      <c r="J119" s="42">
        <f t="shared" si="9"/>
        <v>0</v>
      </c>
      <c r="K119" s="42">
        <f t="shared" si="10"/>
        <v>57490</v>
      </c>
      <c r="L119" s="42">
        <v>0</v>
      </c>
      <c r="M119" s="42">
        <v>0</v>
      </c>
      <c r="N119" s="42">
        <v>168725</v>
      </c>
      <c r="O119" s="42">
        <v>9585</v>
      </c>
      <c r="P119" s="42">
        <f t="shared" si="11"/>
        <v>9585</v>
      </c>
      <c r="Q119" s="42">
        <f t="shared" si="12"/>
        <v>9585</v>
      </c>
      <c r="R119" s="42">
        <f t="shared" si="13"/>
        <v>0</v>
      </c>
      <c r="S119" s="42">
        <f t="shared" si="14"/>
        <v>47905</v>
      </c>
    </row>
    <row r="120" spans="1:19">
      <c r="A120" s="94">
        <v>118</v>
      </c>
      <c r="B120" s="40">
        <v>213</v>
      </c>
      <c r="C120" s="41" t="s">
        <v>102</v>
      </c>
      <c r="D120" s="40">
        <v>2481</v>
      </c>
      <c r="E120" s="42">
        <v>0</v>
      </c>
      <c r="F120" s="42">
        <f t="shared" si="8"/>
        <v>124050</v>
      </c>
      <c r="G120" s="42">
        <v>51040</v>
      </c>
      <c r="H120" s="42">
        <v>0</v>
      </c>
      <c r="I120" s="42">
        <f t="shared" si="15"/>
        <v>0</v>
      </c>
      <c r="J120" s="42">
        <f t="shared" si="9"/>
        <v>0</v>
      </c>
      <c r="K120" s="42">
        <f t="shared" si="10"/>
        <v>73010</v>
      </c>
      <c r="L120" s="42">
        <v>0</v>
      </c>
      <c r="M120" s="42">
        <v>0</v>
      </c>
      <c r="N120" s="42">
        <v>50925</v>
      </c>
      <c r="O120" s="42">
        <v>12405</v>
      </c>
      <c r="P120" s="42">
        <f t="shared" si="11"/>
        <v>12405</v>
      </c>
      <c r="Q120" s="42">
        <f t="shared" si="12"/>
        <v>12405</v>
      </c>
      <c r="R120" s="42">
        <f t="shared" si="13"/>
        <v>0</v>
      </c>
      <c r="S120" s="42">
        <f t="shared" si="14"/>
        <v>60605</v>
      </c>
    </row>
    <row r="121" spans="1:19">
      <c r="A121" s="94">
        <v>119</v>
      </c>
      <c r="B121" s="40">
        <v>608</v>
      </c>
      <c r="C121" s="41" t="s">
        <v>114</v>
      </c>
      <c r="D121" s="40">
        <v>1</v>
      </c>
      <c r="E121" s="42">
        <v>0</v>
      </c>
      <c r="F121" s="42">
        <f t="shared" si="8"/>
        <v>50</v>
      </c>
      <c r="G121" s="42">
        <v>0</v>
      </c>
      <c r="H121" s="42">
        <v>0</v>
      </c>
      <c r="I121" s="42">
        <f t="shared" si="15"/>
        <v>0</v>
      </c>
      <c r="J121" s="42">
        <f t="shared" si="9"/>
        <v>0</v>
      </c>
      <c r="K121" s="42">
        <f t="shared" si="10"/>
        <v>50</v>
      </c>
      <c r="L121" s="42">
        <v>0</v>
      </c>
      <c r="M121" s="42">
        <v>0</v>
      </c>
      <c r="N121" s="42">
        <v>0</v>
      </c>
      <c r="O121" s="42">
        <v>0</v>
      </c>
      <c r="P121" s="42">
        <f t="shared" si="11"/>
        <v>0</v>
      </c>
      <c r="Q121" s="42">
        <f t="shared" si="12"/>
        <v>0</v>
      </c>
      <c r="R121" s="42">
        <f t="shared" si="13"/>
        <v>0</v>
      </c>
      <c r="S121" s="42">
        <f t="shared" si="14"/>
        <v>50</v>
      </c>
    </row>
    <row r="122" spans="1:19">
      <c r="A122" s="94">
        <v>120</v>
      </c>
      <c r="B122" s="40">
        <v>654</v>
      </c>
      <c r="C122" s="41" t="s">
        <v>176</v>
      </c>
      <c r="D122" s="40">
        <v>104983</v>
      </c>
      <c r="E122" s="42">
        <v>0</v>
      </c>
      <c r="F122" s="42">
        <f t="shared" si="8"/>
        <v>5249150</v>
      </c>
      <c r="G122" s="42">
        <v>2230640</v>
      </c>
      <c r="H122" s="42">
        <v>0</v>
      </c>
      <c r="I122" s="42">
        <f t="shared" si="15"/>
        <v>0</v>
      </c>
      <c r="J122" s="42">
        <f t="shared" si="9"/>
        <v>0</v>
      </c>
      <c r="K122" s="42">
        <f t="shared" si="10"/>
        <v>3018510</v>
      </c>
      <c r="L122" s="42">
        <v>0</v>
      </c>
      <c r="M122" s="42">
        <v>0</v>
      </c>
      <c r="N122" s="42">
        <v>60695300</v>
      </c>
      <c r="O122" s="42">
        <v>524915</v>
      </c>
      <c r="P122" s="42">
        <f t="shared" si="11"/>
        <v>524915</v>
      </c>
      <c r="Q122" s="42">
        <f t="shared" si="12"/>
        <v>524915</v>
      </c>
      <c r="R122" s="42">
        <f t="shared" si="13"/>
        <v>0</v>
      </c>
      <c r="S122" s="42">
        <f t="shared" si="14"/>
        <v>2493595</v>
      </c>
    </row>
    <row r="123" spans="1:19" ht="30">
      <c r="A123" s="94">
        <v>121</v>
      </c>
      <c r="B123" s="40">
        <v>985</v>
      </c>
      <c r="C123" s="41" t="s">
        <v>282</v>
      </c>
      <c r="D123" s="40">
        <v>35748</v>
      </c>
      <c r="E123" s="42">
        <v>29620</v>
      </c>
      <c r="F123" s="42">
        <f t="shared" si="8"/>
        <v>1106140</v>
      </c>
      <c r="G123" s="42">
        <v>350646</v>
      </c>
      <c r="H123" s="42">
        <v>0</v>
      </c>
      <c r="I123" s="42">
        <f t="shared" si="15"/>
        <v>0</v>
      </c>
      <c r="J123" s="42">
        <f t="shared" si="9"/>
        <v>0</v>
      </c>
      <c r="K123" s="42">
        <f t="shared" si="10"/>
        <v>755494</v>
      </c>
      <c r="L123" s="42">
        <v>0</v>
      </c>
      <c r="M123" s="42">
        <v>0</v>
      </c>
      <c r="N123" s="42">
        <v>1445225</v>
      </c>
      <c r="O123" s="42">
        <v>110614</v>
      </c>
      <c r="P123" s="42">
        <f t="shared" si="11"/>
        <v>110614</v>
      </c>
      <c r="Q123" s="42">
        <f t="shared" si="12"/>
        <v>110614</v>
      </c>
      <c r="R123" s="42">
        <f t="shared" si="13"/>
        <v>0</v>
      </c>
      <c r="S123" s="42">
        <f t="shared" si="14"/>
        <v>644880</v>
      </c>
    </row>
    <row r="124" spans="1:19">
      <c r="A124" s="94">
        <v>122</v>
      </c>
      <c r="B124" s="40">
        <v>984</v>
      </c>
      <c r="C124" s="41" t="s">
        <v>280</v>
      </c>
      <c r="D124" s="40">
        <v>17213</v>
      </c>
      <c r="E124" s="42">
        <v>0</v>
      </c>
      <c r="F124" s="42">
        <f t="shared" si="8"/>
        <v>860650</v>
      </c>
      <c r="G124" s="42">
        <v>431720</v>
      </c>
      <c r="H124" s="42">
        <v>0</v>
      </c>
      <c r="I124" s="42">
        <f t="shared" si="15"/>
        <v>0</v>
      </c>
      <c r="J124" s="42">
        <f t="shared" si="9"/>
        <v>0</v>
      </c>
      <c r="K124" s="42">
        <f t="shared" si="10"/>
        <v>428930</v>
      </c>
      <c r="L124" s="42">
        <v>0</v>
      </c>
      <c r="M124" s="42">
        <v>0</v>
      </c>
      <c r="N124" s="42">
        <v>165475</v>
      </c>
      <c r="O124" s="42">
        <v>86065</v>
      </c>
      <c r="P124" s="42">
        <f t="shared" si="11"/>
        <v>86065</v>
      </c>
      <c r="Q124" s="42">
        <f t="shared" si="12"/>
        <v>86065</v>
      </c>
      <c r="R124" s="42">
        <f t="shared" si="13"/>
        <v>0</v>
      </c>
      <c r="S124" s="42">
        <f t="shared" si="14"/>
        <v>342865</v>
      </c>
    </row>
    <row r="125" spans="1:19">
      <c r="A125" s="94">
        <v>123</v>
      </c>
      <c r="B125" s="40">
        <v>658</v>
      </c>
      <c r="C125" s="41" t="s">
        <v>184</v>
      </c>
      <c r="D125" s="40">
        <v>31629</v>
      </c>
      <c r="E125" s="42">
        <v>0</v>
      </c>
      <c r="F125" s="42">
        <f t="shared" si="8"/>
        <v>1581450</v>
      </c>
      <c r="G125" s="42">
        <v>672960</v>
      </c>
      <c r="H125" s="42">
        <v>0</v>
      </c>
      <c r="I125" s="42">
        <f t="shared" si="15"/>
        <v>0</v>
      </c>
      <c r="J125" s="42">
        <f t="shared" si="9"/>
        <v>0</v>
      </c>
      <c r="K125" s="42">
        <f t="shared" si="10"/>
        <v>908490</v>
      </c>
      <c r="L125" s="42">
        <v>0</v>
      </c>
      <c r="M125" s="42">
        <v>0</v>
      </c>
      <c r="N125" s="42">
        <v>9720500</v>
      </c>
      <c r="O125" s="42">
        <v>158145</v>
      </c>
      <c r="P125" s="42">
        <f t="shared" si="11"/>
        <v>158145</v>
      </c>
      <c r="Q125" s="42">
        <f t="shared" si="12"/>
        <v>158145</v>
      </c>
      <c r="R125" s="42">
        <f t="shared" si="13"/>
        <v>0</v>
      </c>
      <c r="S125" s="42">
        <f t="shared" si="14"/>
        <v>750345</v>
      </c>
    </row>
    <row r="126" spans="1:19">
      <c r="A126" s="94">
        <v>124</v>
      </c>
      <c r="B126" s="40">
        <v>208</v>
      </c>
      <c r="C126" s="41" t="s">
        <v>98</v>
      </c>
      <c r="D126" s="40">
        <v>35467</v>
      </c>
      <c r="E126" s="42">
        <v>0</v>
      </c>
      <c r="F126" s="42">
        <f t="shared" si="8"/>
        <v>1773350</v>
      </c>
      <c r="G126" s="42">
        <v>722440</v>
      </c>
      <c r="H126" s="42">
        <v>0</v>
      </c>
      <c r="I126" s="42">
        <f t="shared" si="15"/>
        <v>0</v>
      </c>
      <c r="J126" s="42">
        <f t="shared" si="9"/>
        <v>0</v>
      </c>
      <c r="K126" s="42">
        <f t="shared" si="10"/>
        <v>1050910</v>
      </c>
      <c r="L126" s="42">
        <v>0</v>
      </c>
      <c r="M126" s="42">
        <v>0</v>
      </c>
      <c r="N126" s="42">
        <v>1956400</v>
      </c>
      <c r="O126" s="42">
        <v>177335</v>
      </c>
      <c r="P126" s="42">
        <f t="shared" si="11"/>
        <v>177335</v>
      </c>
      <c r="Q126" s="42">
        <f t="shared" si="12"/>
        <v>177335</v>
      </c>
      <c r="R126" s="42">
        <f t="shared" si="13"/>
        <v>0</v>
      </c>
      <c r="S126" s="42">
        <f t="shared" si="14"/>
        <v>873575</v>
      </c>
    </row>
    <row r="127" spans="1:19">
      <c r="A127" s="94">
        <v>125</v>
      </c>
      <c r="B127" s="40">
        <v>644</v>
      </c>
      <c r="C127" s="41" t="s">
        <v>156</v>
      </c>
      <c r="D127" s="40">
        <v>158</v>
      </c>
      <c r="E127" s="42">
        <v>0</v>
      </c>
      <c r="F127" s="42">
        <f t="shared" si="8"/>
        <v>7900</v>
      </c>
      <c r="G127" s="42">
        <v>2520</v>
      </c>
      <c r="H127" s="42">
        <v>0</v>
      </c>
      <c r="I127" s="42">
        <f t="shared" si="15"/>
        <v>0</v>
      </c>
      <c r="J127" s="42">
        <f t="shared" si="9"/>
        <v>0</v>
      </c>
      <c r="K127" s="42">
        <f t="shared" si="10"/>
        <v>5380</v>
      </c>
      <c r="L127" s="42">
        <v>0</v>
      </c>
      <c r="M127" s="42">
        <v>0</v>
      </c>
      <c r="N127" s="42">
        <v>53175</v>
      </c>
      <c r="O127" s="42">
        <v>790</v>
      </c>
      <c r="P127" s="42">
        <f t="shared" si="11"/>
        <v>790</v>
      </c>
      <c r="Q127" s="42">
        <f t="shared" si="12"/>
        <v>790</v>
      </c>
      <c r="R127" s="42">
        <f t="shared" si="13"/>
        <v>0</v>
      </c>
      <c r="S127" s="42">
        <f t="shared" si="14"/>
        <v>4590</v>
      </c>
    </row>
    <row r="128" spans="1:19">
      <c r="A128" s="94">
        <v>126</v>
      </c>
      <c r="B128" s="40">
        <v>641</v>
      </c>
      <c r="C128" s="41" t="s">
        <v>150</v>
      </c>
      <c r="D128" s="40">
        <v>1048</v>
      </c>
      <c r="E128" s="42">
        <v>0</v>
      </c>
      <c r="F128" s="42">
        <f t="shared" si="8"/>
        <v>52400</v>
      </c>
      <c r="G128" s="42">
        <v>21120</v>
      </c>
      <c r="H128" s="42">
        <v>0</v>
      </c>
      <c r="I128" s="42">
        <f t="shared" si="15"/>
        <v>0</v>
      </c>
      <c r="J128" s="42">
        <f t="shared" si="9"/>
        <v>0</v>
      </c>
      <c r="K128" s="42">
        <f t="shared" si="10"/>
        <v>31280</v>
      </c>
      <c r="L128" s="42">
        <v>0</v>
      </c>
      <c r="M128" s="42">
        <v>0</v>
      </c>
      <c r="N128" s="42">
        <v>85975</v>
      </c>
      <c r="O128" s="42">
        <v>5240</v>
      </c>
      <c r="P128" s="42">
        <f t="shared" si="11"/>
        <v>5240</v>
      </c>
      <c r="Q128" s="42">
        <f t="shared" si="12"/>
        <v>5240</v>
      </c>
      <c r="R128" s="42">
        <f t="shared" si="13"/>
        <v>0</v>
      </c>
      <c r="S128" s="42">
        <f t="shared" si="14"/>
        <v>26040</v>
      </c>
    </row>
    <row r="129" spans="1:19" ht="30">
      <c r="A129" s="94">
        <v>127</v>
      </c>
      <c r="B129" s="40">
        <v>953</v>
      </c>
      <c r="C129" s="41" t="s">
        <v>268</v>
      </c>
      <c r="D129" s="40">
        <v>1</v>
      </c>
      <c r="E129" s="42">
        <v>0</v>
      </c>
      <c r="F129" s="42">
        <f t="shared" si="8"/>
        <v>50</v>
      </c>
      <c r="G129" s="42">
        <v>0</v>
      </c>
      <c r="H129" s="42">
        <v>0</v>
      </c>
      <c r="I129" s="42">
        <f t="shared" si="15"/>
        <v>0</v>
      </c>
      <c r="J129" s="42">
        <f t="shared" si="9"/>
        <v>0</v>
      </c>
      <c r="K129" s="42">
        <f t="shared" si="10"/>
        <v>50</v>
      </c>
      <c r="L129" s="42">
        <v>0</v>
      </c>
      <c r="M129" s="42">
        <v>0</v>
      </c>
      <c r="N129" s="42">
        <v>100050</v>
      </c>
      <c r="O129" s="42">
        <v>5</v>
      </c>
      <c r="P129" s="42">
        <f t="shared" si="11"/>
        <v>5</v>
      </c>
      <c r="Q129" s="42">
        <f t="shared" si="12"/>
        <v>5</v>
      </c>
      <c r="R129" s="42">
        <f t="shared" si="13"/>
        <v>0</v>
      </c>
      <c r="S129" s="42">
        <f t="shared" si="14"/>
        <v>45</v>
      </c>
    </row>
    <row r="130" spans="1:19" ht="30">
      <c r="A130" s="94">
        <v>128</v>
      </c>
      <c r="B130" s="40">
        <v>951</v>
      </c>
      <c r="C130" s="41" t="s">
        <v>264</v>
      </c>
      <c r="D130" s="40">
        <v>1</v>
      </c>
      <c r="E130" s="42">
        <v>0</v>
      </c>
      <c r="F130" s="42">
        <f t="shared" si="8"/>
        <v>50</v>
      </c>
      <c r="G130" s="42">
        <v>0</v>
      </c>
      <c r="H130" s="42">
        <v>0</v>
      </c>
      <c r="I130" s="42">
        <f t="shared" si="15"/>
        <v>0</v>
      </c>
      <c r="J130" s="42">
        <f t="shared" si="9"/>
        <v>0</v>
      </c>
      <c r="K130" s="42">
        <f t="shared" si="10"/>
        <v>50</v>
      </c>
      <c r="L130" s="42">
        <v>0</v>
      </c>
      <c r="M130" s="42">
        <v>0</v>
      </c>
      <c r="N130" s="42">
        <v>151000</v>
      </c>
      <c r="O130" s="42">
        <v>5</v>
      </c>
      <c r="P130" s="42">
        <f t="shared" si="11"/>
        <v>5</v>
      </c>
      <c r="Q130" s="42">
        <f t="shared" si="12"/>
        <v>5</v>
      </c>
      <c r="R130" s="42">
        <f t="shared" si="13"/>
        <v>0</v>
      </c>
      <c r="S130" s="42">
        <f t="shared" si="14"/>
        <v>45</v>
      </c>
    </row>
    <row r="131" spans="1:19">
      <c r="A131" s="94">
        <v>129</v>
      </c>
      <c r="B131" s="40">
        <v>620</v>
      </c>
      <c r="C131" s="41" t="s">
        <v>120</v>
      </c>
      <c r="D131" s="40">
        <v>6372</v>
      </c>
      <c r="E131" s="42">
        <v>0</v>
      </c>
      <c r="F131" s="42">
        <f t="shared" si="8"/>
        <v>318600</v>
      </c>
      <c r="G131" s="42">
        <v>148240</v>
      </c>
      <c r="H131" s="42">
        <v>0</v>
      </c>
      <c r="I131" s="42">
        <f t="shared" si="15"/>
        <v>0</v>
      </c>
      <c r="J131" s="42">
        <f t="shared" si="9"/>
        <v>0</v>
      </c>
      <c r="K131" s="42">
        <f t="shared" si="10"/>
        <v>170360</v>
      </c>
      <c r="L131" s="42">
        <v>0</v>
      </c>
      <c r="M131" s="42">
        <v>0</v>
      </c>
      <c r="N131" s="42">
        <v>231625</v>
      </c>
      <c r="O131" s="42">
        <v>31860</v>
      </c>
      <c r="P131" s="42">
        <f t="shared" si="11"/>
        <v>31860</v>
      </c>
      <c r="Q131" s="42">
        <f t="shared" si="12"/>
        <v>31860</v>
      </c>
      <c r="R131" s="42">
        <f t="shared" si="13"/>
        <v>0</v>
      </c>
      <c r="S131" s="42">
        <f t="shared" si="14"/>
        <v>138500</v>
      </c>
    </row>
    <row r="132" spans="1:19">
      <c r="A132" s="94">
        <v>130</v>
      </c>
      <c r="B132" s="40">
        <v>696</v>
      </c>
      <c r="C132" s="41" t="s">
        <v>202</v>
      </c>
      <c r="D132" s="40">
        <v>88</v>
      </c>
      <c r="E132" s="42">
        <v>0</v>
      </c>
      <c r="F132" s="42">
        <f t="shared" si="8"/>
        <v>4400</v>
      </c>
      <c r="G132" s="42">
        <v>1160</v>
      </c>
      <c r="H132" s="42">
        <v>0</v>
      </c>
      <c r="I132" s="42">
        <f t="shared" si="15"/>
        <v>0</v>
      </c>
      <c r="J132" s="42">
        <f t="shared" si="9"/>
        <v>0</v>
      </c>
      <c r="K132" s="42">
        <f t="shared" si="10"/>
        <v>3240</v>
      </c>
      <c r="L132" s="42">
        <v>0</v>
      </c>
      <c r="M132" s="42">
        <v>0</v>
      </c>
      <c r="N132" s="42">
        <v>10600</v>
      </c>
      <c r="O132" s="42">
        <v>440</v>
      </c>
      <c r="P132" s="42">
        <f t="shared" ref="P132:P147" si="16">+L132+M132+O132</f>
        <v>440</v>
      </c>
      <c r="Q132" s="42">
        <f t="shared" ref="Q132:Q147" si="17">IF(P132&gt;K132,K132,P132)</f>
        <v>440</v>
      </c>
      <c r="R132" s="42">
        <f t="shared" ref="R132:R147" si="18">P132-Q132</f>
        <v>0</v>
      </c>
      <c r="S132" s="42">
        <f t="shared" ref="S132:S147" si="19">+K132-Q132</f>
        <v>2800</v>
      </c>
    </row>
    <row r="133" spans="1:19">
      <c r="A133" s="94">
        <v>131</v>
      </c>
      <c r="B133" s="40">
        <v>610</v>
      </c>
      <c r="C133" s="41" t="s">
        <v>116</v>
      </c>
      <c r="D133" s="40">
        <v>29</v>
      </c>
      <c r="E133" s="42">
        <v>0</v>
      </c>
      <c r="F133" s="42">
        <f t="shared" si="8"/>
        <v>1450</v>
      </c>
      <c r="G133" s="42">
        <v>560</v>
      </c>
      <c r="H133" s="42">
        <v>0</v>
      </c>
      <c r="I133" s="42">
        <f t="shared" si="15"/>
        <v>0</v>
      </c>
      <c r="J133" s="42">
        <f t="shared" ref="J133:J147" si="20">H133-I133</f>
        <v>0</v>
      </c>
      <c r="K133" s="42">
        <f t="shared" ref="K133:K147" si="21">+F133-G133-I133</f>
        <v>890</v>
      </c>
      <c r="L133" s="42">
        <v>0</v>
      </c>
      <c r="M133" s="42">
        <v>-53</v>
      </c>
      <c r="N133" s="42">
        <v>100</v>
      </c>
      <c r="O133" s="42">
        <v>100</v>
      </c>
      <c r="P133" s="42">
        <f t="shared" si="16"/>
        <v>47</v>
      </c>
      <c r="Q133" s="42">
        <f t="shared" si="17"/>
        <v>47</v>
      </c>
      <c r="R133" s="42">
        <f t="shared" si="18"/>
        <v>0</v>
      </c>
      <c r="S133" s="42">
        <f t="shared" si="19"/>
        <v>843</v>
      </c>
    </row>
    <row r="134" spans="1:19">
      <c r="A134" s="94">
        <v>132</v>
      </c>
      <c r="B134" s="40">
        <v>656</v>
      </c>
      <c r="C134" s="41" t="s">
        <v>180</v>
      </c>
      <c r="D134" s="40">
        <v>18456</v>
      </c>
      <c r="E134" s="42">
        <v>0</v>
      </c>
      <c r="F134" s="42">
        <f t="shared" si="8"/>
        <v>922800</v>
      </c>
      <c r="G134" s="42">
        <v>357080</v>
      </c>
      <c r="H134" s="42">
        <v>239940</v>
      </c>
      <c r="I134" s="42">
        <f t="shared" si="15"/>
        <v>92280</v>
      </c>
      <c r="J134" s="42">
        <f t="shared" si="20"/>
        <v>147660</v>
      </c>
      <c r="K134" s="42">
        <f t="shared" si="21"/>
        <v>473440</v>
      </c>
      <c r="L134" s="42">
        <v>0</v>
      </c>
      <c r="M134" s="42">
        <v>0</v>
      </c>
      <c r="N134" s="42">
        <v>2273025</v>
      </c>
      <c r="O134" s="42">
        <v>92280</v>
      </c>
      <c r="P134" s="42">
        <f t="shared" si="16"/>
        <v>92280</v>
      </c>
      <c r="Q134" s="42">
        <f t="shared" si="17"/>
        <v>92280</v>
      </c>
      <c r="R134" s="42">
        <f t="shared" si="18"/>
        <v>0</v>
      </c>
      <c r="S134" s="42">
        <f t="shared" si="19"/>
        <v>381160</v>
      </c>
    </row>
    <row r="135" spans="1:19">
      <c r="A135" s="94">
        <v>133</v>
      </c>
      <c r="B135" s="40">
        <v>655</v>
      </c>
      <c r="C135" s="41" t="s">
        <v>178</v>
      </c>
      <c r="D135" s="40">
        <v>1893</v>
      </c>
      <c r="E135" s="42">
        <v>0</v>
      </c>
      <c r="F135" s="42">
        <f t="shared" ref="F135:F147" si="22">+D135*50-E135*23</f>
        <v>94650</v>
      </c>
      <c r="G135" s="42">
        <v>37160</v>
      </c>
      <c r="H135" s="42">
        <v>0</v>
      </c>
      <c r="I135" s="42">
        <f t="shared" si="15"/>
        <v>0</v>
      </c>
      <c r="J135" s="42">
        <f t="shared" si="20"/>
        <v>0</v>
      </c>
      <c r="K135" s="42">
        <f t="shared" si="21"/>
        <v>57490</v>
      </c>
      <c r="L135" s="42">
        <v>0</v>
      </c>
      <c r="M135" s="42">
        <v>0</v>
      </c>
      <c r="N135" s="42">
        <v>243900</v>
      </c>
      <c r="O135" s="42">
        <v>9465</v>
      </c>
      <c r="P135" s="42">
        <f t="shared" si="16"/>
        <v>9465</v>
      </c>
      <c r="Q135" s="42">
        <f t="shared" si="17"/>
        <v>9465</v>
      </c>
      <c r="R135" s="42">
        <f t="shared" si="18"/>
        <v>0</v>
      </c>
      <c r="S135" s="42">
        <f t="shared" si="19"/>
        <v>48025</v>
      </c>
    </row>
    <row r="136" spans="1:19">
      <c r="A136" s="94">
        <v>134</v>
      </c>
      <c r="B136" s="40">
        <v>126</v>
      </c>
      <c r="C136" s="41" t="s">
        <v>28</v>
      </c>
      <c r="D136" s="40">
        <v>1461</v>
      </c>
      <c r="E136" s="42">
        <v>490</v>
      </c>
      <c r="F136" s="42">
        <f t="shared" si="22"/>
        <v>61780</v>
      </c>
      <c r="G136" s="42">
        <v>18970</v>
      </c>
      <c r="H136" s="42">
        <v>0</v>
      </c>
      <c r="I136" s="42">
        <f t="shared" ref="I136:I147" si="23">IF(H136&gt;0.1*F136,0.1*F136,H136)</f>
        <v>0</v>
      </c>
      <c r="J136" s="42">
        <f t="shared" si="20"/>
        <v>0</v>
      </c>
      <c r="K136" s="42">
        <f t="shared" si="21"/>
        <v>42810</v>
      </c>
      <c r="L136" s="42">
        <v>0</v>
      </c>
      <c r="M136" s="42">
        <v>-6178</v>
      </c>
      <c r="N136" s="42">
        <v>63125</v>
      </c>
      <c r="O136" s="42">
        <v>6178</v>
      </c>
      <c r="P136" s="42">
        <f t="shared" si="16"/>
        <v>0</v>
      </c>
      <c r="Q136" s="42">
        <f t="shared" si="17"/>
        <v>0</v>
      </c>
      <c r="R136" s="42">
        <f t="shared" si="18"/>
        <v>0</v>
      </c>
      <c r="S136" s="42">
        <f t="shared" si="19"/>
        <v>42810</v>
      </c>
    </row>
    <row r="137" spans="1:19">
      <c r="A137" s="94">
        <v>135</v>
      </c>
      <c r="B137" s="40">
        <v>125</v>
      </c>
      <c r="C137" s="41" t="s">
        <v>26</v>
      </c>
      <c r="D137" s="40">
        <v>364</v>
      </c>
      <c r="E137" s="42">
        <v>55</v>
      </c>
      <c r="F137" s="42">
        <f t="shared" si="22"/>
        <v>16935</v>
      </c>
      <c r="G137" s="42">
        <v>6182</v>
      </c>
      <c r="H137" s="42">
        <v>0</v>
      </c>
      <c r="I137" s="42">
        <f t="shared" si="23"/>
        <v>0</v>
      </c>
      <c r="J137" s="42">
        <f t="shared" si="20"/>
        <v>0</v>
      </c>
      <c r="K137" s="42">
        <f t="shared" si="21"/>
        <v>10753</v>
      </c>
      <c r="L137" s="42">
        <v>0</v>
      </c>
      <c r="M137" s="42">
        <v>-400</v>
      </c>
      <c r="N137" s="42">
        <v>400</v>
      </c>
      <c r="O137" s="42">
        <v>400</v>
      </c>
      <c r="P137" s="42">
        <f t="shared" si="16"/>
        <v>0</v>
      </c>
      <c r="Q137" s="42">
        <f t="shared" si="17"/>
        <v>0</v>
      </c>
      <c r="R137" s="42">
        <f t="shared" si="18"/>
        <v>0</v>
      </c>
      <c r="S137" s="42">
        <f t="shared" si="19"/>
        <v>10753</v>
      </c>
    </row>
    <row r="138" spans="1:19" ht="30">
      <c r="A138" s="94">
        <v>136</v>
      </c>
      <c r="B138" s="40">
        <v>207</v>
      </c>
      <c r="C138" s="41" t="s">
        <v>972</v>
      </c>
      <c r="D138" s="40">
        <v>0</v>
      </c>
      <c r="E138" s="42">
        <v>0</v>
      </c>
      <c r="F138" s="42">
        <v>0</v>
      </c>
      <c r="G138" s="42">
        <v>0</v>
      </c>
      <c r="H138" s="42">
        <v>807228</v>
      </c>
      <c r="I138" s="42">
        <f t="shared" si="23"/>
        <v>0</v>
      </c>
      <c r="J138" s="42">
        <f t="shared" si="20"/>
        <v>807228</v>
      </c>
      <c r="K138" s="42">
        <f t="shared" si="21"/>
        <v>0</v>
      </c>
      <c r="L138" s="42">
        <v>0</v>
      </c>
      <c r="M138" s="42">
        <v>0</v>
      </c>
      <c r="N138" s="42">
        <v>50</v>
      </c>
      <c r="O138" s="42">
        <v>0</v>
      </c>
      <c r="P138" s="42">
        <f t="shared" si="16"/>
        <v>0</v>
      </c>
      <c r="Q138" s="42">
        <f t="shared" si="17"/>
        <v>0</v>
      </c>
      <c r="R138" s="42">
        <f t="shared" si="18"/>
        <v>0</v>
      </c>
      <c r="S138" s="42">
        <f t="shared" si="19"/>
        <v>0</v>
      </c>
    </row>
    <row r="139" spans="1:19">
      <c r="A139" s="94">
        <v>137</v>
      </c>
      <c r="B139" s="40">
        <v>134</v>
      </c>
      <c r="C139" s="41" t="s">
        <v>38</v>
      </c>
      <c r="D139" s="40">
        <v>2603</v>
      </c>
      <c r="E139" s="42">
        <v>1456</v>
      </c>
      <c r="F139" s="42">
        <f t="shared" si="22"/>
        <v>96662</v>
      </c>
      <c r="G139" s="42">
        <v>30413</v>
      </c>
      <c r="H139" s="42">
        <v>0</v>
      </c>
      <c r="I139" s="42">
        <f t="shared" si="23"/>
        <v>0</v>
      </c>
      <c r="J139" s="42">
        <f t="shared" si="20"/>
        <v>0</v>
      </c>
      <c r="K139" s="42">
        <f t="shared" si="21"/>
        <v>66249</v>
      </c>
      <c r="L139" s="42">
        <v>0</v>
      </c>
      <c r="M139" s="42">
        <v>-9666</v>
      </c>
      <c r="N139" s="42">
        <v>13125</v>
      </c>
      <c r="O139" s="42">
        <v>9666</v>
      </c>
      <c r="P139" s="42">
        <f t="shared" si="16"/>
        <v>0</v>
      </c>
      <c r="Q139" s="42">
        <f t="shared" si="17"/>
        <v>0</v>
      </c>
      <c r="R139" s="42">
        <f t="shared" si="18"/>
        <v>0</v>
      </c>
      <c r="S139" s="42">
        <f t="shared" si="19"/>
        <v>66249</v>
      </c>
    </row>
    <row r="140" spans="1:19">
      <c r="A140" s="94">
        <v>138</v>
      </c>
      <c r="B140" s="40">
        <v>619</v>
      </c>
      <c r="C140" s="41" t="s">
        <v>118</v>
      </c>
      <c r="D140" s="40">
        <v>1885</v>
      </c>
      <c r="E140" s="42">
        <v>0</v>
      </c>
      <c r="F140" s="42">
        <f t="shared" si="22"/>
        <v>94250</v>
      </c>
      <c r="G140" s="42">
        <v>39280</v>
      </c>
      <c r="H140" s="42">
        <v>0</v>
      </c>
      <c r="I140" s="42">
        <f t="shared" si="23"/>
        <v>0</v>
      </c>
      <c r="J140" s="42">
        <f t="shared" si="20"/>
        <v>0</v>
      </c>
      <c r="K140" s="42">
        <f t="shared" si="21"/>
        <v>54970</v>
      </c>
      <c r="L140" s="42">
        <v>0</v>
      </c>
      <c r="M140" s="42">
        <v>0</v>
      </c>
      <c r="N140" s="42">
        <v>244225</v>
      </c>
      <c r="O140" s="42">
        <v>9425</v>
      </c>
      <c r="P140" s="42">
        <f t="shared" si="16"/>
        <v>9425</v>
      </c>
      <c r="Q140" s="42">
        <f t="shared" si="17"/>
        <v>9425</v>
      </c>
      <c r="R140" s="42">
        <f t="shared" si="18"/>
        <v>0</v>
      </c>
      <c r="S140" s="42">
        <f t="shared" si="19"/>
        <v>45545</v>
      </c>
    </row>
    <row r="141" spans="1:19">
      <c r="A141" s="94">
        <v>139</v>
      </c>
      <c r="B141" s="40">
        <v>852</v>
      </c>
      <c r="C141" s="41" t="s">
        <v>248</v>
      </c>
      <c r="D141" s="40">
        <v>602</v>
      </c>
      <c r="E141" s="42">
        <v>602</v>
      </c>
      <c r="F141" s="42">
        <f t="shared" si="22"/>
        <v>16254</v>
      </c>
      <c r="G141" s="42">
        <v>3348</v>
      </c>
      <c r="H141" s="42">
        <v>0</v>
      </c>
      <c r="I141" s="42">
        <f t="shared" si="23"/>
        <v>0</v>
      </c>
      <c r="J141" s="42">
        <f t="shared" si="20"/>
        <v>0</v>
      </c>
      <c r="K141" s="42">
        <f t="shared" si="21"/>
        <v>12906</v>
      </c>
      <c r="L141" s="42">
        <v>0</v>
      </c>
      <c r="M141" s="42">
        <v>0</v>
      </c>
      <c r="N141" s="42">
        <v>11225</v>
      </c>
      <c r="O141" s="42">
        <v>1625</v>
      </c>
      <c r="P141" s="42">
        <f t="shared" si="16"/>
        <v>1625</v>
      </c>
      <c r="Q141" s="42">
        <f t="shared" si="17"/>
        <v>1625</v>
      </c>
      <c r="R141" s="42">
        <f t="shared" si="18"/>
        <v>0</v>
      </c>
      <c r="S141" s="42">
        <f t="shared" si="19"/>
        <v>11281</v>
      </c>
    </row>
    <row r="142" spans="1:19">
      <c r="A142" s="94">
        <v>140</v>
      </c>
      <c r="B142" s="40">
        <v>862</v>
      </c>
      <c r="C142" s="41" t="s">
        <v>254</v>
      </c>
      <c r="D142" s="40">
        <v>17</v>
      </c>
      <c r="E142" s="42">
        <v>17</v>
      </c>
      <c r="F142" s="42">
        <f t="shared" si="22"/>
        <v>459</v>
      </c>
      <c r="G142" s="42">
        <v>0</v>
      </c>
      <c r="H142" s="42">
        <v>0</v>
      </c>
      <c r="I142" s="42">
        <f t="shared" si="23"/>
        <v>0</v>
      </c>
      <c r="J142" s="42">
        <f t="shared" si="20"/>
        <v>0</v>
      </c>
      <c r="K142" s="42">
        <f t="shared" si="21"/>
        <v>459</v>
      </c>
      <c r="L142" s="42">
        <v>0</v>
      </c>
      <c r="M142" s="42">
        <v>0</v>
      </c>
      <c r="N142" s="42">
        <v>125</v>
      </c>
      <c r="O142" s="42">
        <v>46</v>
      </c>
      <c r="P142" s="42">
        <f t="shared" si="16"/>
        <v>46</v>
      </c>
      <c r="Q142" s="42">
        <f t="shared" si="17"/>
        <v>46</v>
      </c>
      <c r="R142" s="42">
        <f t="shared" si="18"/>
        <v>0</v>
      </c>
      <c r="S142" s="42">
        <f t="shared" si="19"/>
        <v>413</v>
      </c>
    </row>
    <row r="143" spans="1:19">
      <c r="A143" s="94">
        <v>141</v>
      </c>
      <c r="B143" s="40">
        <v>856</v>
      </c>
      <c r="C143" s="41" t="s">
        <v>252</v>
      </c>
      <c r="D143" s="40">
        <v>2499</v>
      </c>
      <c r="E143" s="42">
        <v>2499</v>
      </c>
      <c r="F143" s="42">
        <f t="shared" si="22"/>
        <v>67473</v>
      </c>
      <c r="G143" s="42">
        <v>8705</v>
      </c>
      <c r="H143" s="42">
        <v>0</v>
      </c>
      <c r="I143" s="42">
        <f t="shared" si="23"/>
        <v>0</v>
      </c>
      <c r="J143" s="42">
        <f t="shared" si="20"/>
        <v>0</v>
      </c>
      <c r="K143" s="42">
        <f t="shared" si="21"/>
        <v>58768</v>
      </c>
      <c r="L143" s="42">
        <v>0</v>
      </c>
      <c r="M143" s="42">
        <v>0</v>
      </c>
      <c r="N143" s="42">
        <v>72725</v>
      </c>
      <c r="O143" s="42">
        <v>6747</v>
      </c>
      <c r="P143" s="42">
        <f t="shared" si="16"/>
        <v>6747</v>
      </c>
      <c r="Q143" s="42">
        <f t="shared" si="17"/>
        <v>6747</v>
      </c>
      <c r="R143" s="42">
        <f t="shared" si="18"/>
        <v>0</v>
      </c>
      <c r="S143" s="42">
        <f t="shared" si="19"/>
        <v>52021</v>
      </c>
    </row>
    <row r="144" spans="1:19" ht="30">
      <c r="A144" s="94">
        <v>142</v>
      </c>
      <c r="B144" s="40">
        <v>854</v>
      </c>
      <c r="C144" s="41" t="s">
        <v>250</v>
      </c>
      <c r="D144" s="40">
        <v>22731</v>
      </c>
      <c r="E144" s="42">
        <v>22731</v>
      </c>
      <c r="F144" s="42">
        <f t="shared" si="22"/>
        <v>613737</v>
      </c>
      <c r="G144" s="42">
        <v>217598</v>
      </c>
      <c r="H144" s="42">
        <v>0</v>
      </c>
      <c r="I144" s="42">
        <f t="shared" si="23"/>
        <v>0</v>
      </c>
      <c r="J144" s="42">
        <f t="shared" si="20"/>
        <v>0</v>
      </c>
      <c r="K144" s="42">
        <f t="shared" si="21"/>
        <v>396139</v>
      </c>
      <c r="L144" s="42">
        <v>0</v>
      </c>
      <c r="M144" s="42">
        <v>0</v>
      </c>
      <c r="N144" s="42">
        <v>215600</v>
      </c>
      <c r="O144" s="42">
        <v>61374</v>
      </c>
      <c r="P144" s="42">
        <f t="shared" si="16"/>
        <v>61374</v>
      </c>
      <c r="Q144" s="42">
        <f t="shared" si="17"/>
        <v>61374</v>
      </c>
      <c r="R144" s="42">
        <f t="shared" si="18"/>
        <v>0</v>
      </c>
      <c r="S144" s="42">
        <f t="shared" si="19"/>
        <v>334765</v>
      </c>
    </row>
    <row r="145" spans="1:19" ht="30">
      <c r="A145" s="94">
        <v>143</v>
      </c>
      <c r="B145" s="40">
        <v>840</v>
      </c>
      <c r="C145" s="41" t="s">
        <v>236</v>
      </c>
      <c r="D145" s="40">
        <v>12950</v>
      </c>
      <c r="E145" s="42">
        <v>12950</v>
      </c>
      <c r="F145" s="42">
        <f t="shared" si="22"/>
        <v>349650</v>
      </c>
      <c r="G145" s="42">
        <v>58385</v>
      </c>
      <c r="H145" s="42">
        <v>0</v>
      </c>
      <c r="I145" s="42">
        <f t="shared" si="23"/>
        <v>0</v>
      </c>
      <c r="J145" s="42">
        <f t="shared" si="20"/>
        <v>0</v>
      </c>
      <c r="K145" s="42">
        <f t="shared" si="21"/>
        <v>291265</v>
      </c>
      <c r="L145" s="42">
        <v>0</v>
      </c>
      <c r="M145" s="42">
        <v>0</v>
      </c>
      <c r="N145" s="42">
        <v>890150</v>
      </c>
      <c r="O145" s="42">
        <v>34965</v>
      </c>
      <c r="P145" s="42">
        <f t="shared" si="16"/>
        <v>34965</v>
      </c>
      <c r="Q145" s="42">
        <f t="shared" si="17"/>
        <v>34965</v>
      </c>
      <c r="R145" s="42">
        <f t="shared" si="18"/>
        <v>0</v>
      </c>
      <c r="S145" s="42">
        <f t="shared" si="19"/>
        <v>256300</v>
      </c>
    </row>
    <row r="146" spans="1:19" ht="30">
      <c r="A146" s="94">
        <v>144</v>
      </c>
      <c r="B146" s="40">
        <v>846</v>
      </c>
      <c r="C146" s="41" t="s">
        <v>246</v>
      </c>
      <c r="D146" s="40">
        <v>1776</v>
      </c>
      <c r="E146" s="42">
        <v>1776</v>
      </c>
      <c r="F146" s="42">
        <f t="shared" si="22"/>
        <v>47952</v>
      </c>
      <c r="G146" s="42">
        <v>11254</v>
      </c>
      <c r="H146" s="42">
        <v>0</v>
      </c>
      <c r="I146" s="42">
        <f t="shared" si="23"/>
        <v>0</v>
      </c>
      <c r="J146" s="42">
        <f t="shared" si="20"/>
        <v>0</v>
      </c>
      <c r="K146" s="42">
        <f t="shared" si="21"/>
        <v>36698</v>
      </c>
      <c r="L146" s="42">
        <v>0</v>
      </c>
      <c r="M146" s="42">
        <v>0</v>
      </c>
      <c r="N146" s="42">
        <v>53300</v>
      </c>
      <c r="O146" s="42">
        <v>4795</v>
      </c>
      <c r="P146" s="42">
        <f t="shared" si="16"/>
        <v>4795</v>
      </c>
      <c r="Q146" s="42">
        <f t="shared" si="17"/>
        <v>4795</v>
      </c>
      <c r="R146" s="42">
        <f t="shared" si="18"/>
        <v>0</v>
      </c>
      <c r="S146" s="42">
        <f t="shared" si="19"/>
        <v>31903</v>
      </c>
    </row>
    <row r="147" spans="1:19">
      <c r="A147" s="94">
        <v>145</v>
      </c>
      <c r="B147" s="40">
        <v>646</v>
      </c>
      <c r="C147" s="41" t="s">
        <v>160</v>
      </c>
      <c r="D147" s="40">
        <v>3847</v>
      </c>
      <c r="E147" s="42">
        <v>0</v>
      </c>
      <c r="F147" s="42">
        <f t="shared" si="22"/>
        <v>192350</v>
      </c>
      <c r="G147" s="42">
        <v>70280</v>
      </c>
      <c r="H147" s="42">
        <v>0</v>
      </c>
      <c r="I147" s="42">
        <f t="shared" si="23"/>
        <v>0</v>
      </c>
      <c r="J147" s="42">
        <f t="shared" si="20"/>
        <v>0</v>
      </c>
      <c r="K147" s="42">
        <f t="shared" si="21"/>
        <v>122070</v>
      </c>
      <c r="L147" s="42">
        <v>0</v>
      </c>
      <c r="M147" s="42">
        <v>-18502</v>
      </c>
      <c r="N147" s="42">
        <v>241500</v>
      </c>
      <c r="O147" s="42">
        <v>19235</v>
      </c>
      <c r="P147" s="42">
        <f t="shared" si="16"/>
        <v>733</v>
      </c>
      <c r="Q147" s="42">
        <f t="shared" si="17"/>
        <v>733</v>
      </c>
      <c r="R147" s="42">
        <f t="shared" si="18"/>
        <v>0</v>
      </c>
      <c r="S147" s="42">
        <f t="shared" si="19"/>
        <v>121337</v>
      </c>
    </row>
    <row r="148" spans="1:19" ht="15.75" thickBot="1">
      <c r="A148" s="40"/>
      <c r="B148" s="121" t="s">
        <v>287</v>
      </c>
      <c r="C148" s="121"/>
      <c r="D148" s="46">
        <f t="shared" ref="D148:S148" si="24">SUM(D3:D147)</f>
        <v>1728318</v>
      </c>
      <c r="E148" s="46">
        <f t="shared" si="24"/>
        <v>135027</v>
      </c>
      <c r="F148" s="46">
        <f t="shared" si="24"/>
        <v>83310279</v>
      </c>
      <c r="G148" s="46">
        <f t="shared" si="24"/>
        <v>28392478</v>
      </c>
      <c r="H148" s="46">
        <f t="shared" si="24"/>
        <v>25323650</v>
      </c>
      <c r="I148" s="46">
        <f t="shared" si="24"/>
        <v>1142015</v>
      </c>
      <c r="J148" s="46">
        <f t="shared" si="24"/>
        <v>24181635</v>
      </c>
      <c r="K148" s="46">
        <f t="shared" si="24"/>
        <v>53775786</v>
      </c>
      <c r="L148" s="46">
        <f t="shared" si="24"/>
        <v>5001872</v>
      </c>
      <c r="M148" s="46">
        <f t="shared" si="24"/>
        <v>-510956</v>
      </c>
      <c r="N148" s="46">
        <f t="shared" si="24"/>
        <v>195437725</v>
      </c>
      <c r="O148" s="46">
        <f t="shared" si="24"/>
        <v>8317671</v>
      </c>
      <c r="P148" s="46">
        <f t="shared" si="24"/>
        <v>12808587</v>
      </c>
      <c r="Q148" s="46">
        <f t="shared" si="24"/>
        <v>8222440</v>
      </c>
      <c r="R148" s="46">
        <f t="shared" si="24"/>
        <v>4586147</v>
      </c>
      <c r="S148" s="46">
        <f t="shared" si="24"/>
        <v>45553346</v>
      </c>
    </row>
    <row r="149" spans="1:19" ht="15.75" thickTop="1"/>
    <row r="150" spans="1:19" ht="16.5" customHeight="1"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20.25" customHeight="1"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3" spans="1:19">
      <c r="O153" s="43">
        <f>+L48-O152</f>
        <v>892568</v>
      </c>
    </row>
  </sheetData>
  <sortState ref="B2:E142">
    <sortCondition ref="C2:C142"/>
  </sortState>
  <mergeCells count="2">
    <mergeCell ref="B148:C148"/>
    <mergeCell ref="B150:S151"/>
  </mergeCells>
  <pageMargins left="1.02" right="0.31496062992125984" top="0.74803149606299213" bottom="0.74803149606299213" header="0.31496062992125984" footer="0.31496062992125984"/>
  <pageSetup paperSize="5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36"/>
  <sheetViews>
    <sheetView workbookViewId="0"/>
  </sheetViews>
  <sheetFormatPr defaultRowHeight="16.5"/>
  <cols>
    <col min="1" max="1" width="9.140625" style="14"/>
    <col min="2" max="2" width="38.28515625" style="14" customWidth="1"/>
    <col min="3" max="3" width="13.28515625" style="14" customWidth="1"/>
    <col min="4" max="5" width="15.140625" style="14" customWidth="1"/>
    <col min="6" max="6" width="13.28515625" style="14" customWidth="1"/>
    <col min="7" max="9" width="10.140625" style="14" bestFit="1" customWidth="1"/>
    <col min="10" max="10" width="9.85546875" style="14" bestFit="1" customWidth="1"/>
    <col min="11" max="11" width="10.42578125" style="14" customWidth="1"/>
    <col min="12" max="12" width="11" style="14" customWidth="1"/>
    <col min="13" max="13" width="12.42578125" style="14" customWidth="1"/>
    <col min="14" max="14" width="11.7109375" style="14" customWidth="1"/>
    <col min="15" max="16384" width="9.140625" style="14"/>
  </cols>
  <sheetData>
    <row r="1" spans="1:14" ht="17.25" thickBot="1"/>
    <row r="2" spans="1:14">
      <c r="B2" s="15"/>
      <c r="C2" s="123" t="s">
        <v>961</v>
      </c>
      <c r="D2" s="124"/>
      <c r="E2" s="124"/>
      <c r="F2" s="125"/>
      <c r="G2" s="126" t="s">
        <v>962</v>
      </c>
      <c r="H2" s="127"/>
      <c r="I2" s="127"/>
      <c r="J2" s="128"/>
      <c r="K2" s="16"/>
      <c r="L2" s="17"/>
      <c r="M2" s="17"/>
    </row>
    <row r="3" spans="1:14" ht="99">
      <c r="A3" s="18"/>
      <c r="B3" s="19"/>
      <c r="C3" s="20" t="s">
        <v>963</v>
      </c>
      <c r="D3" s="21" t="s">
        <v>964</v>
      </c>
      <c r="E3" s="21" t="s">
        <v>965</v>
      </c>
      <c r="F3" s="22" t="s">
        <v>966</v>
      </c>
      <c r="G3" s="20" t="s">
        <v>963</v>
      </c>
      <c r="H3" s="21" t="s">
        <v>967</v>
      </c>
      <c r="I3" s="21" t="s">
        <v>965</v>
      </c>
      <c r="J3" s="22" t="s">
        <v>966</v>
      </c>
      <c r="K3" s="23" t="s">
        <v>968</v>
      </c>
      <c r="L3" s="21" t="s">
        <v>969</v>
      </c>
      <c r="M3" s="21" t="s">
        <v>991</v>
      </c>
      <c r="N3" s="47" t="s">
        <v>970</v>
      </c>
    </row>
    <row r="4" spans="1:14">
      <c r="A4" s="24">
        <v>135</v>
      </c>
      <c r="B4" s="25" t="s">
        <v>40</v>
      </c>
      <c r="C4" s="26">
        <v>11525</v>
      </c>
      <c r="D4" s="18">
        <v>2305</v>
      </c>
      <c r="E4" s="18">
        <v>2305</v>
      </c>
      <c r="F4" s="27">
        <f t="shared" ref="F4:F34" si="0">+D4-E4</f>
        <v>0</v>
      </c>
      <c r="G4" s="26">
        <v>500</v>
      </c>
      <c r="H4" s="18">
        <v>500</v>
      </c>
      <c r="I4" s="18">
        <v>1145</v>
      </c>
      <c r="J4" s="27">
        <v>-645</v>
      </c>
      <c r="K4" s="28">
        <f t="shared" ref="K4:K34" si="1">+F4+J4</f>
        <v>-645</v>
      </c>
      <c r="L4" s="18">
        <v>-59</v>
      </c>
      <c r="M4" s="18">
        <v>-586</v>
      </c>
      <c r="N4" s="48">
        <f>+K4-L4-M4</f>
        <v>0</v>
      </c>
    </row>
    <row r="5" spans="1:14">
      <c r="A5" s="24">
        <v>164</v>
      </c>
      <c r="B5" s="25" t="s">
        <v>86</v>
      </c>
      <c r="C5" s="26">
        <v>4875</v>
      </c>
      <c r="D5" s="18">
        <v>1825</v>
      </c>
      <c r="E5" s="18">
        <v>1825</v>
      </c>
      <c r="F5" s="27">
        <f t="shared" si="0"/>
        <v>0</v>
      </c>
      <c r="G5" s="26">
        <v>600</v>
      </c>
      <c r="H5" s="18">
        <v>600</v>
      </c>
      <c r="I5" s="18">
        <v>6410</v>
      </c>
      <c r="J5" s="27">
        <v>-5810</v>
      </c>
      <c r="K5" s="28">
        <f t="shared" si="1"/>
        <v>-5810</v>
      </c>
      <c r="L5" s="18">
        <v>-2625</v>
      </c>
      <c r="M5" s="18">
        <v>-1105</v>
      </c>
      <c r="N5" s="48">
        <f t="shared" ref="N5:N34" si="2">+K5-L5-M5</f>
        <v>-2080</v>
      </c>
    </row>
    <row r="6" spans="1:14">
      <c r="A6" s="24">
        <v>147</v>
      </c>
      <c r="B6" s="25" t="s">
        <v>52</v>
      </c>
      <c r="C6" s="26">
        <v>13650</v>
      </c>
      <c r="D6" s="18">
        <v>610</v>
      </c>
      <c r="E6" s="18">
        <v>610</v>
      </c>
      <c r="F6" s="27">
        <f t="shared" si="0"/>
        <v>0</v>
      </c>
      <c r="G6" s="26">
        <v>575</v>
      </c>
      <c r="H6" s="18">
        <v>575</v>
      </c>
      <c r="I6" s="18">
        <v>2725</v>
      </c>
      <c r="J6" s="27">
        <v>-2150</v>
      </c>
      <c r="K6" s="28">
        <f t="shared" si="1"/>
        <v>-2150</v>
      </c>
      <c r="L6" s="18">
        <v>-200</v>
      </c>
      <c r="M6" s="18">
        <v>-920</v>
      </c>
      <c r="N6" s="48">
        <f t="shared" si="2"/>
        <v>-1030</v>
      </c>
    </row>
    <row r="7" spans="1:14">
      <c r="A7" s="24">
        <v>149</v>
      </c>
      <c r="B7" s="25" t="s">
        <v>56</v>
      </c>
      <c r="C7" s="26">
        <v>250</v>
      </c>
      <c r="D7" s="18">
        <v>250</v>
      </c>
      <c r="E7" s="18">
        <v>250</v>
      </c>
      <c r="F7" s="27">
        <f t="shared" si="0"/>
        <v>0</v>
      </c>
      <c r="G7" s="26">
        <v>1275</v>
      </c>
      <c r="H7" s="18">
        <v>1275</v>
      </c>
      <c r="I7" s="18">
        <v>6245</v>
      </c>
      <c r="J7" s="27">
        <v>-4970</v>
      </c>
      <c r="K7" s="28">
        <f t="shared" si="1"/>
        <v>-4970</v>
      </c>
      <c r="L7" s="18">
        <v>-175</v>
      </c>
      <c r="M7" s="18">
        <v>-1645</v>
      </c>
      <c r="N7" s="48">
        <f t="shared" si="2"/>
        <v>-3150</v>
      </c>
    </row>
    <row r="8" spans="1:14">
      <c r="A8" s="24">
        <v>165</v>
      </c>
      <c r="B8" s="25" t="s">
        <v>88</v>
      </c>
      <c r="C8" s="26">
        <v>1100</v>
      </c>
      <c r="D8" s="18">
        <v>1100</v>
      </c>
      <c r="E8" s="18">
        <v>1190</v>
      </c>
      <c r="F8" s="27">
        <f t="shared" si="0"/>
        <v>-90</v>
      </c>
      <c r="G8" s="26">
        <v>600</v>
      </c>
      <c r="H8" s="18">
        <v>600</v>
      </c>
      <c r="I8" s="18">
        <v>1425</v>
      </c>
      <c r="J8" s="27">
        <v>-825</v>
      </c>
      <c r="K8" s="28">
        <f t="shared" si="1"/>
        <v>-915</v>
      </c>
      <c r="L8" s="18">
        <v>-275</v>
      </c>
      <c r="M8" s="18">
        <v>-515</v>
      </c>
      <c r="N8" s="48">
        <f t="shared" si="2"/>
        <v>-125</v>
      </c>
    </row>
    <row r="9" spans="1:14">
      <c r="A9" s="24">
        <v>159</v>
      </c>
      <c r="B9" s="25" t="s">
        <v>76</v>
      </c>
      <c r="C9" s="26">
        <v>25</v>
      </c>
      <c r="D9" s="18">
        <v>10</v>
      </c>
      <c r="E9" s="18">
        <v>10</v>
      </c>
      <c r="F9" s="27">
        <f t="shared" si="0"/>
        <v>0</v>
      </c>
      <c r="G9" s="26">
        <v>800</v>
      </c>
      <c r="H9" s="18">
        <v>800</v>
      </c>
      <c r="I9" s="18">
        <v>2625</v>
      </c>
      <c r="J9" s="27">
        <v>-1825</v>
      </c>
      <c r="K9" s="28">
        <f t="shared" si="1"/>
        <v>-1825</v>
      </c>
      <c r="L9" s="18">
        <v>-1274</v>
      </c>
      <c r="M9" s="18">
        <v>-415</v>
      </c>
      <c r="N9" s="48">
        <f t="shared" si="2"/>
        <v>-136</v>
      </c>
    </row>
    <row r="10" spans="1:14">
      <c r="A10" s="24">
        <v>162</v>
      </c>
      <c r="B10" s="25" t="s">
        <v>82</v>
      </c>
      <c r="C10" s="26">
        <v>100</v>
      </c>
      <c r="D10" s="18">
        <v>100</v>
      </c>
      <c r="E10" s="18">
        <v>655</v>
      </c>
      <c r="F10" s="27">
        <f t="shared" si="0"/>
        <v>-555</v>
      </c>
      <c r="G10" s="26">
        <v>11000</v>
      </c>
      <c r="H10" s="18">
        <v>2065</v>
      </c>
      <c r="I10" s="18">
        <v>2065</v>
      </c>
      <c r="J10" s="27">
        <v>0</v>
      </c>
      <c r="K10" s="28">
        <f t="shared" si="1"/>
        <v>-555</v>
      </c>
      <c r="L10" s="18">
        <v>-100</v>
      </c>
      <c r="M10" s="18">
        <v>-455</v>
      </c>
      <c r="N10" s="48">
        <f t="shared" si="2"/>
        <v>0</v>
      </c>
    </row>
    <row r="11" spans="1:14">
      <c r="A11" s="24">
        <v>148</v>
      </c>
      <c r="B11" s="25" t="s">
        <v>54</v>
      </c>
      <c r="C11" s="26">
        <v>300</v>
      </c>
      <c r="D11" s="18">
        <v>300</v>
      </c>
      <c r="E11" s="18">
        <v>6020</v>
      </c>
      <c r="F11" s="27">
        <f t="shared" si="0"/>
        <v>-5720</v>
      </c>
      <c r="G11" s="26">
        <v>11900</v>
      </c>
      <c r="H11" s="18">
        <v>11900</v>
      </c>
      <c r="I11" s="18">
        <v>19640</v>
      </c>
      <c r="J11" s="27">
        <v>-7740</v>
      </c>
      <c r="K11" s="28">
        <f t="shared" si="1"/>
        <v>-13460</v>
      </c>
      <c r="L11" s="18">
        <v>-1500</v>
      </c>
      <c r="M11" s="18">
        <v>-2485</v>
      </c>
      <c r="N11" s="48">
        <f t="shared" si="2"/>
        <v>-9475</v>
      </c>
    </row>
    <row r="12" spans="1:14">
      <c r="A12" s="24">
        <v>155</v>
      </c>
      <c r="B12" s="25" t="s">
        <v>68</v>
      </c>
      <c r="C12" s="26">
        <v>2200</v>
      </c>
      <c r="D12" s="18">
        <v>1040</v>
      </c>
      <c r="E12" s="18">
        <v>1040</v>
      </c>
      <c r="F12" s="27">
        <f t="shared" si="0"/>
        <v>0</v>
      </c>
      <c r="G12" s="26">
        <v>425</v>
      </c>
      <c r="H12" s="18">
        <v>425</v>
      </c>
      <c r="I12" s="18">
        <v>890</v>
      </c>
      <c r="J12" s="27">
        <v>-465</v>
      </c>
      <c r="K12" s="28">
        <f t="shared" si="1"/>
        <v>-465</v>
      </c>
      <c r="L12" s="18">
        <v>-305</v>
      </c>
      <c r="M12" s="18">
        <v>-55</v>
      </c>
      <c r="N12" s="48">
        <f t="shared" si="2"/>
        <v>-105</v>
      </c>
    </row>
    <row r="13" spans="1:14">
      <c r="A13" s="24">
        <v>153</v>
      </c>
      <c r="B13" s="25" t="s">
        <v>64</v>
      </c>
      <c r="C13" s="26">
        <v>1400</v>
      </c>
      <c r="D13" s="18">
        <v>1250</v>
      </c>
      <c r="E13" s="18">
        <v>1250</v>
      </c>
      <c r="F13" s="27">
        <f t="shared" si="0"/>
        <v>0</v>
      </c>
      <c r="G13" s="26">
        <v>450</v>
      </c>
      <c r="H13" s="18">
        <v>450</v>
      </c>
      <c r="I13" s="18">
        <v>3420</v>
      </c>
      <c r="J13" s="27">
        <v>-2970</v>
      </c>
      <c r="K13" s="28">
        <f t="shared" si="1"/>
        <v>-2970</v>
      </c>
      <c r="L13" s="18">
        <v>-200</v>
      </c>
      <c r="M13" s="18">
        <v>-355</v>
      </c>
      <c r="N13" s="48">
        <f t="shared" si="2"/>
        <v>-2415</v>
      </c>
    </row>
    <row r="14" spans="1:14">
      <c r="A14" s="24">
        <v>633</v>
      </c>
      <c r="B14" s="25" t="s">
        <v>134</v>
      </c>
      <c r="C14" s="26">
        <v>775</v>
      </c>
      <c r="D14" s="18">
        <v>775</v>
      </c>
      <c r="E14" s="18">
        <v>2155</v>
      </c>
      <c r="F14" s="27">
        <f t="shared" si="0"/>
        <v>-1380</v>
      </c>
      <c r="G14" s="26">
        <v>1325</v>
      </c>
      <c r="H14" s="18">
        <v>1325</v>
      </c>
      <c r="I14" s="18">
        <v>3110</v>
      </c>
      <c r="J14" s="27">
        <v>-1785</v>
      </c>
      <c r="K14" s="28">
        <f t="shared" si="1"/>
        <v>-3165</v>
      </c>
      <c r="L14" s="18">
        <v>-1125</v>
      </c>
      <c r="M14" s="18">
        <v>-2040</v>
      </c>
      <c r="N14" s="48">
        <f t="shared" si="2"/>
        <v>0</v>
      </c>
    </row>
    <row r="15" spans="1:14">
      <c r="A15" s="24">
        <v>813</v>
      </c>
      <c r="B15" s="25" t="s">
        <v>216</v>
      </c>
      <c r="C15" s="26">
        <v>600</v>
      </c>
      <c r="D15" s="18">
        <v>600</v>
      </c>
      <c r="E15" s="18">
        <v>1840</v>
      </c>
      <c r="F15" s="27">
        <f t="shared" si="0"/>
        <v>-1240</v>
      </c>
      <c r="G15" s="26">
        <v>200</v>
      </c>
      <c r="H15" s="18">
        <v>200</v>
      </c>
      <c r="I15" s="18">
        <v>2085</v>
      </c>
      <c r="J15" s="27">
        <v>-1885</v>
      </c>
      <c r="K15" s="28">
        <f t="shared" si="1"/>
        <v>-3125</v>
      </c>
      <c r="L15" s="18">
        <v>-1845</v>
      </c>
      <c r="M15" s="18">
        <v>-700</v>
      </c>
      <c r="N15" s="48">
        <f t="shared" si="2"/>
        <v>-580</v>
      </c>
    </row>
    <row r="16" spans="1:14">
      <c r="A16" s="24">
        <v>152</v>
      </c>
      <c r="B16" s="25" t="s">
        <v>62</v>
      </c>
      <c r="C16" s="26">
        <v>200</v>
      </c>
      <c r="D16" s="18">
        <v>200</v>
      </c>
      <c r="E16" s="18">
        <v>435</v>
      </c>
      <c r="F16" s="27">
        <f t="shared" si="0"/>
        <v>-235</v>
      </c>
      <c r="G16" s="26">
        <v>10650</v>
      </c>
      <c r="H16" s="18">
        <v>330</v>
      </c>
      <c r="I16" s="18">
        <v>330</v>
      </c>
      <c r="J16" s="27">
        <v>0</v>
      </c>
      <c r="K16" s="28">
        <f t="shared" si="1"/>
        <v>-235</v>
      </c>
      <c r="L16" s="18">
        <v>-25</v>
      </c>
      <c r="M16" s="18">
        <v>-185</v>
      </c>
      <c r="N16" s="48">
        <f t="shared" si="2"/>
        <v>-25</v>
      </c>
    </row>
    <row r="17" spans="1:14">
      <c r="A17" s="24">
        <v>217</v>
      </c>
      <c r="B17" s="25" t="s">
        <v>106</v>
      </c>
      <c r="C17" s="26">
        <v>0</v>
      </c>
      <c r="D17" s="18">
        <v>0</v>
      </c>
      <c r="E17" s="18">
        <v>0</v>
      </c>
      <c r="F17" s="27">
        <f t="shared" si="0"/>
        <v>0</v>
      </c>
      <c r="G17" s="26">
        <v>100</v>
      </c>
      <c r="H17" s="18">
        <v>100</v>
      </c>
      <c r="I17" s="18">
        <v>605</v>
      </c>
      <c r="J17" s="27">
        <v>-505</v>
      </c>
      <c r="K17" s="28">
        <f t="shared" si="1"/>
        <v>-505</v>
      </c>
      <c r="L17" s="18">
        <v>-370</v>
      </c>
      <c r="M17" s="18">
        <v>-135</v>
      </c>
      <c r="N17" s="48">
        <f t="shared" si="2"/>
        <v>0</v>
      </c>
    </row>
    <row r="18" spans="1:14">
      <c r="A18" s="24">
        <v>986</v>
      </c>
      <c r="B18" s="25" t="s">
        <v>284</v>
      </c>
      <c r="C18" s="26">
        <v>28125</v>
      </c>
      <c r="D18" s="18">
        <v>28125</v>
      </c>
      <c r="E18" s="18">
        <v>214017</v>
      </c>
      <c r="F18" s="27">
        <f t="shared" si="0"/>
        <v>-185892</v>
      </c>
      <c r="G18" s="26">
        <v>187500</v>
      </c>
      <c r="H18" s="18">
        <v>187500</v>
      </c>
      <c r="I18" s="18">
        <v>341661</v>
      </c>
      <c r="J18" s="27">
        <v>-154161</v>
      </c>
      <c r="K18" s="28">
        <f t="shared" si="1"/>
        <v>-340053</v>
      </c>
      <c r="L18" s="18">
        <v>-214201</v>
      </c>
      <c r="M18" s="18">
        <v>-125852</v>
      </c>
      <c r="N18" s="48">
        <f t="shared" si="2"/>
        <v>0</v>
      </c>
    </row>
    <row r="19" spans="1:14">
      <c r="A19" s="24">
        <v>106</v>
      </c>
      <c r="B19" s="25" t="s">
        <v>14</v>
      </c>
      <c r="C19" s="26">
        <v>110050</v>
      </c>
      <c r="D19" s="18">
        <v>110050</v>
      </c>
      <c r="E19" s="18">
        <v>172043</v>
      </c>
      <c r="F19" s="27">
        <f t="shared" si="0"/>
        <v>-61993</v>
      </c>
      <c r="G19" s="26">
        <v>61275</v>
      </c>
      <c r="H19" s="18">
        <v>61275</v>
      </c>
      <c r="I19" s="18">
        <v>153613</v>
      </c>
      <c r="J19" s="27">
        <v>-92338</v>
      </c>
      <c r="K19" s="28">
        <f t="shared" si="1"/>
        <v>-154331</v>
      </c>
      <c r="L19" s="18">
        <v>-142120</v>
      </c>
      <c r="M19" s="18">
        <v>-12211</v>
      </c>
      <c r="N19" s="48">
        <f t="shared" si="2"/>
        <v>0</v>
      </c>
    </row>
    <row r="20" spans="1:14">
      <c r="A20" s="24">
        <v>130</v>
      </c>
      <c r="B20" s="25" t="s">
        <v>34</v>
      </c>
      <c r="C20" s="26">
        <v>1350</v>
      </c>
      <c r="D20" s="18">
        <v>1350</v>
      </c>
      <c r="E20" s="18">
        <v>3400</v>
      </c>
      <c r="F20" s="27">
        <f t="shared" si="0"/>
        <v>-2050</v>
      </c>
      <c r="G20" s="26">
        <v>1200</v>
      </c>
      <c r="H20" s="18">
        <v>1200</v>
      </c>
      <c r="I20" s="18">
        <v>7679</v>
      </c>
      <c r="J20" s="27">
        <v>-6479</v>
      </c>
      <c r="K20" s="28">
        <f t="shared" si="1"/>
        <v>-8529</v>
      </c>
      <c r="L20" s="18">
        <v>-7089</v>
      </c>
      <c r="M20" s="18">
        <v>-1440</v>
      </c>
      <c r="N20" s="48">
        <f t="shared" si="2"/>
        <v>0</v>
      </c>
    </row>
    <row r="21" spans="1:14">
      <c r="A21" s="24">
        <v>124</v>
      </c>
      <c r="B21" s="25" t="s">
        <v>24</v>
      </c>
      <c r="C21" s="26">
        <v>161675</v>
      </c>
      <c r="D21" s="18">
        <v>161675</v>
      </c>
      <c r="E21" s="18">
        <v>338380</v>
      </c>
      <c r="F21" s="27">
        <f t="shared" si="0"/>
        <v>-176705</v>
      </c>
      <c r="G21" s="26">
        <v>83525</v>
      </c>
      <c r="H21" s="18">
        <v>83525</v>
      </c>
      <c r="I21" s="18">
        <v>452560</v>
      </c>
      <c r="J21" s="27">
        <v>-369035</v>
      </c>
      <c r="K21" s="28">
        <f t="shared" si="1"/>
        <v>-545740</v>
      </c>
      <c r="L21" s="18">
        <v>-454825</v>
      </c>
      <c r="M21" s="18">
        <v>-90915</v>
      </c>
      <c r="N21" s="48">
        <f t="shared" si="2"/>
        <v>0</v>
      </c>
    </row>
    <row r="22" spans="1:14">
      <c r="A22" s="24">
        <v>129</v>
      </c>
      <c r="B22" s="25" t="s">
        <v>32</v>
      </c>
      <c r="C22" s="26">
        <v>53500</v>
      </c>
      <c r="D22" s="18">
        <v>53500</v>
      </c>
      <c r="E22" s="18">
        <v>207816</v>
      </c>
      <c r="F22" s="27">
        <f t="shared" si="0"/>
        <v>-154316</v>
      </c>
      <c r="G22" s="26">
        <v>77325</v>
      </c>
      <c r="H22" s="18">
        <v>77325</v>
      </c>
      <c r="I22" s="18">
        <v>202427</v>
      </c>
      <c r="J22" s="27">
        <v>-125102</v>
      </c>
      <c r="K22" s="28">
        <f t="shared" si="1"/>
        <v>-279418</v>
      </c>
      <c r="L22" s="18">
        <v>-105875</v>
      </c>
      <c r="M22" s="18">
        <v>-144984</v>
      </c>
      <c r="N22" s="48">
        <f t="shared" si="2"/>
        <v>-28559</v>
      </c>
    </row>
    <row r="23" spans="1:14">
      <c r="A23" s="24">
        <v>111</v>
      </c>
      <c r="B23" s="25" t="s">
        <v>18</v>
      </c>
      <c r="C23" s="26">
        <v>875</v>
      </c>
      <c r="D23" s="18">
        <v>875</v>
      </c>
      <c r="E23" s="18">
        <v>2387</v>
      </c>
      <c r="F23" s="27">
        <f t="shared" si="0"/>
        <v>-1512</v>
      </c>
      <c r="G23" s="26">
        <v>250</v>
      </c>
      <c r="H23" s="18">
        <v>250</v>
      </c>
      <c r="I23" s="18">
        <v>4254</v>
      </c>
      <c r="J23" s="27">
        <v>-4004</v>
      </c>
      <c r="K23" s="28">
        <f t="shared" si="1"/>
        <v>-5516</v>
      </c>
      <c r="L23" s="18">
        <v>-550</v>
      </c>
      <c r="M23" s="18">
        <v>-1514</v>
      </c>
      <c r="N23" s="48">
        <f t="shared" si="2"/>
        <v>-3452</v>
      </c>
    </row>
    <row r="24" spans="1:14">
      <c r="A24" s="24">
        <v>138</v>
      </c>
      <c r="B24" s="25" t="s">
        <v>42</v>
      </c>
      <c r="C24" s="26">
        <v>350</v>
      </c>
      <c r="D24" s="18">
        <v>350</v>
      </c>
      <c r="E24" s="18">
        <v>6340</v>
      </c>
      <c r="F24" s="27">
        <f t="shared" si="0"/>
        <v>-5990</v>
      </c>
      <c r="G24" s="26">
        <v>1900</v>
      </c>
      <c r="H24" s="18">
        <v>1900</v>
      </c>
      <c r="I24" s="18">
        <v>6060</v>
      </c>
      <c r="J24" s="27">
        <v>-4160</v>
      </c>
      <c r="K24" s="28">
        <f t="shared" si="1"/>
        <v>-10150</v>
      </c>
      <c r="L24" s="18">
        <v>-4115</v>
      </c>
      <c r="M24" s="18">
        <v>-4735</v>
      </c>
      <c r="N24" s="48">
        <f t="shared" si="2"/>
        <v>-1300</v>
      </c>
    </row>
    <row r="25" spans="1:14">
      <c r="A25" s="24">
        <v>637</v>
      </c>
      <c r="B25" s="25" t="s">
        <v>142</v>
      </c>
      <c r="C25" s="26">
        <v>275</v>
      </c>
      <c r="D25" s="18">
        <v>275</v>
      </c>
      <c r="E25" s="18">
        <v>1250</v>
      </c>
      <c r="F25" s="27">
        <f t="shared" si="0"/>
        <v>-975</v>
      </c>
      <c r="G25" s="26">
        <v>100</v>
      </c>
      <c r="H25" s="18">
        <v>100</v>
      </c>
      <c r="I25" s="18">
        <v>3270</v>
      </c>
      <c r="J25" s="27">
        <v>-3170</v>
      </c>
      <c r="K25" s="28">
        <f t="shared" si="1"/>
        <v>-4145</v>
      </c>
      <c r="L25" s="18">
        <v>-500</v>
      </c>
      <c r="M25" s="18">
        <v>-2075</v>
      </c>
      <c r="N25" s="48">
        <f t="shared" si="2"/>
        <v>-1570</v>
      </c>
    </row>
    <row r="26" spans="1:14">
      <c r="A26" s="24">
        <v>638</v>
      </c>
      <c r="B26" s="25" t="s">
        <v>144</v>
      </c>
      <c r="C26" s="26">
        <v>2175</v>
      </c>
      <c r="D26" s="18">
        <v>2175</v>
      </c>
      <c r="E26" s="18">
        <v>4870</v>
      </c>
      <c r="F26" s="27">
        <f t="shared" si="0"/>
        <v>-2695</v>
      </c>
      <c r="G26" s="26">
        <v>2200</v>
      </c>
      <c r="H26" s="18">
        <v>2200</v>
      </c>
      <c r="I26" s="18">
        <v>6405</v>
      </c>
      <c r="J26" s="27">
        <v>-4205</v>
      </c>
      <c r="K26" s="28">
        <f t="shared" si="1"/>
        <v>-6900</v>
      </c>
      <c r="L26" s="18">
        <v>-3100</v>
      </c>
      <c r="M26" s="18">
        <v>-3800</v>
      </c>
      <c r="N26" s="48">
        <f t="shared" si="2"/>
        <v>0</v>
      </c>
    </row>
    <row r="27" spans="1:14">
      <c r="A27" s="24">
        <v>110</v>
      </c>
      <c r="B27" s="25" t="s">
        <v>971</v>
      </c>
      <c r="C27" s="26">
        <v>28775</v>
      </c>
      <c r="D27" s="18">
        <v>28775</v>
      </c>
      <c r="E27" s="18">
        <v>113198</v>
      </c>
      <c r="F27" s="27">
        <f t="shared" si="0"/>
        <v>-84423</v>
      </c>
      <c r="G27" s="26">
        <v>269475</v>
      </c>
      <c r="H27" s="18">
        <v>16948</v>
      </c>
      <c r="I27" s="18">
        <v>16948</v>
      </c>
      <c r="J27" s="27">
        <v>0</v>
      </c>
      <c r="K27" s="28">
        <f t="shared" si="1"/>
        <v>-84423</v>
      </c>
      <c r="L27" s="18">
        <v>-7538</v>
      </c>
      <c r="M27" s="18">
        <v>-76885</v>
      </c>
      <c r="N27" s="48">
        <f t="shared" si="2"/>
        <v>0</v>
      </c>
    </row>
    <row r="28" spans="1:14">
      <c r="A28" s="24">
        <v>219</v>
      </c>
      <c r="B28" s="25" t="s">
        <v>110</v>
      </c>
      <c r="C28" s="26">
        <v>121925</v>
      </c>
      <c r="D28" s="18">
        <v>22896</v>
      </c>
      <c r="E28" s="18">
        <v>22896</v>
      </c>
      <c r="F28" s="27">
        <f t="shared" si="0"/>
        <v>0</v>
      </c>
      <c r="G28" s="26">
        <v>2000</v>
      </c>
      <c r="H28" s="18">
        <v>2000</v>
      </c>
      <c r="I28" s="18">
        <v>6288</v>
      </c>
      <c r="J28" s="27">
        <v>-4288</v>
      </c>
      <c r="K28" s="28">
        <f t="shared" si="1"/>
        <v>-4288</v>
      </c>
      <c r="L28" s="18">
        <v>-4093</v>
      </c>
      <c r="M28" s="18">
        <v>-150</v>
      </c>
      <c r="N28" s="48">
        <f t="shared" si="2"/>
        <v>-45</v>
      </c>
    </row>
    <row r="29" spans="1:14">
      <c r="A29" s="24">
        <v>610</v>
      </c>
      <c r="B29" s="25" t="s">
        <v>116</v>
      </c>
      <c r="C29" s="26">
        <v>50</v>
      </c>
      <c r="D29" s="18">
        <v>50</v>
      </c>
      <c r="E29" s="18">
        <v>193</v>
      </c>
      <c r="F29" s="27">
        <f t="shared" si="0"/>
        <v>-143</v>
      </c>
      <c r="G29" s="26">
        <v>550</v>
      </c>
      <c r="H29" s="18">
        <v>55</v>
      </c>
      <c r="I29" s="18">
        <v>55</v>
      </c>
      <c r="J29" s="27">
        <v>0</v>
      </c>
      <c r="K29" s="28">
        <f t="shared" si="1"/>
        <v>-143</v>
      </c>
      <c r="L29" s="18">
        <v>-90</v>
      </c>
      <c r="M29" s="18">
        <v>-53</v>
      </c>
      <c r="N29" s="48">
        <f t="shared" si="2"/>
        <v>0</v>
      </c>
    </row>
    <row r="30" spans="1:14">
      <c r="A30" s="24">
        <v>126</v>
      </c>
      <c r="B30" s="25" t="s">
        <v>28</v>
      </c>
      <c r="C30" s="26">
        <v>750</v>
      </c>
      <c r="D30" s="18">
        <v>750</v>
      </c>
      <c r="E30" s="18">
        <v>5372</v>
      </c>
      <c r="F30" s="27">
        <f t="shared" si="0"/>
        <v>-4622</v>
      </c>
      <c r="G30" s="26">
        <v>1500</v>
      </c>
      <c r="H30" s="18">
        <v>1500</v>
      </c>
      <c r="I30" s="18">
        <v>9830</v>
      </c>
      <c r="J30" s="27">
        <v>-8330</v>
      </c>
      <c r="K30" s="28">
        <f t="shared" si="1"/>
        <v>-12952</v>
      </c>
      <c r="L30" s="18">
        <v>-2050</v>
      </c>
      <c r="M30" s="18">
        <v>-6178</v>
      </c>
      <c r="N30" s="48">
        <f t="shared" si="2"/>
        <v>-4724</v>
      </c>
    </row>
    <row r="31" spans="1:14">
      <c r="A31" s="24">
        <v>125</v>
      </c>
      <c r="B31" s="25" t="s">
        <v>26</v>
      </c>
      <c r="C31" s="26">
        <v>525</v>
      </c>
      <c r="D31" s="18">
        <v>525</v>
      </c>
      <c r="E31" s="18">
        <v>2422</v>
      </c>
      <c r="F31" s="27">
        <f t="shared" si="0"/>
        <v>-1897</v>
      </c>
      <c r="G31" s="26">
        <v>175</v>
      </c>
      <c r="H31" s="18">
        <v>175</v>
      </c>
      <c r="I31" s="18">
        <v>1863</v>
      </c>
      <c r="J31" s="27">
        <v>-1688</v>
      </c>
      <c r="K31" s="28">
        <f t="shared" si="1"/>
        <v>-3585</v>
      </c>
      <c r="L31" s="18">
        <v>-625</v>
      </c>
      <c r="M31" s="18">
        <v>-400</v>
      </c>
      <c r="N31" s="48">
        <f t="shared" si="2"/>
        <v>-2560</v>
      </c>
    </row>
    <row r="32" spans="1:14">
      <c r="A32" s="24">
        <v>134</v>
      </c>
      <c r="B32" s="25" t="s">
        <v>38</v>
      </c>
      <c r="C32" s="26">
        <v>2575</v>
      </c>
      <c r="D32" s="18">
        <v>2575</v>
      </c>
      <c r="E32" s="18">
        <v>11642</v>
      </c>
      <c r="F32" s="27">
        <f t="shared" si="0"/>
        <v>-9067</v>
      </c>
      <c r="G32" s="26">
        <v>850</v>
      </c>
      <c r="H32" s="18">
        <v>850</v>
      </c>
      <c r="I32" s="18">
        <v>20215</v>
      </c>
      <c r="J32" s="27">
        <v>-19365</v>
      </c>
      <c r="K32" s="28">
        <f t="shared" si="1"/>
        <v>-28432</v>
      </c>
      <c r="L32" s="18">
        <v>-5150</v>
      </c>
      <c r="M32" s="18">
        <v>-9666</v>
      </c>
      <c r="N32" s="48">
        <f t="shared" si="2"/>
        <v>-13616</v>
      </c>
    </row>
    <row r="33" spans="1:14">
      <c r="A33" s="24">
        <v>207</v>
      </c>
      <c r="B33" s="25" t="s">
        <v>972</v>
      </c>
      <c r="C33" s="26">
        <v>10300</v>
      </c>
      <c r="D33" s="18">
        <v>10300</v>
      </c>
      <c r="E33" s="18">
        <v>28212</v>
      </c>
      <c r="F33" s="27">
        <f t="shared" si="0"/>
        <v>-17912</v>
      </c>
      <c r="G33" s="26">
        <v>62325</v>
      </c>
      <c r="H33" s="18">
        <v>6210</v>
      </c>
      <c r="I33" s="18">
        <v>6210</v>
      </c>
      <c r="J33" s="27">
        <v>0</v>
      </c>
      <c r="K33" s="28">
        <f t="shared" si="1"/>
        <v>-17912</v>
      </c>
      <c r="L33" s="18">
        <v>-4655</v>
      </c>
      <c r="M33" s="18">
        <v>0</v>
      </c>
      <c r="N33" s="48">
        <f t="shared" si="2"/>
        <v>-13257</v>
      </c>
    </row>
    <row r="34" spans="1:14">
      <c r="A34" s="29">
        <v>646</v>
      </c>
      <c r="B34" s="30" t="s">
        <v>160</v>
      </c>
      <c r="C34" s="26">
        <v>2775</v>
      </c>
      <c r="D34" s="18">
        <v>2775</v>
      </c>
      <c r="E34" s="18">
        <v>17590</v>
      </c>
      <c r="F34" s="27">
        <f t="shared" si="0"/>
        <v>-14815</v>
      </c>
      <c r="G34" s="26">
        <v>3875</v>
      </c>
      <c r="H34" s="18">
        <v>3875</v>
      </c>
      <c r="I34" s="18">
        <v>35885</v>
      </c>
      <c r="J34" s="27">
        <v>-32010</v>
      </c>
      <c r="K34" s="28">
        <f t="shared" si="1"/>
        <v>-46825</v>
      </c>
      <c r="L34" s="18">
        <v>-28323</v>
      </c>
      <c r="M34" s="18">
        <v>-18502</v>
      </c>
      <c r="N34" s="48">
        <f t="shared" si="2"/>
        <v>0</v>
      </c>
    </row>
    <row r="35" spans="1:14" s="17" customFormat="1" ht="17.25" thickBot="1">
      <c r="A35" s="129" t="s">
        <v>973</v>
      </c>
      <c r="B35" s="130"/>
      <c r="C35" s="31">
        <f t="shared" ref="C35:N35" si="3">SUM(C4:C34)</f>
        <v>563050</v>
      </c>
      <c r="D35" s="32">
        <f t="shared" si="3"/>
        <v>437386</v>
      </c>
      <c r="E35" s="32">
        <f t="shared" si="3"/>
        <v>1171613</v>
      </c>
      <c r="F35" s="33">
        <f t="shared" si="3"/>
        <v>-734227</v>
      </c>
      <c r="G35" s="31">
        <f t="shared" si="3"/>
        <v>796425</v>
      </c>
      <c r="H35" s="32">
        <f t="shared" si="3"/>
        <v>468033</v>
      </c>
      <c r="I35" s="32">
        <f t="shared" si="3"/>
        <v>1327943</v>
      </c>
      <c r="J35" s="33">
        <f t="shared" si="3"/>
        <v>-859910</v>
      </c>
      <c r="K35" s="34">
        <f t="shared" si="3"/>
        <v>-1594137</v>
      </c>
      <c r="L35" s="32">
        <f t="shared" si="3"/>
        <v>-994977</v>
      </c>
      <c r="M35" s="32">
        <f t="shared" si="3"/>
        <v>-510956</v>
      </c>
      <c r="N35" s="49">
        <f t="shared" si="3"/>
        <v>-88204</v>
      </c>
    </row>
    <row r="36" spans="1:14" ht="17.25" thickTop="1"/>
  </sheetData>
  <sortState ref="A4:M34">
    <sortCondition ref="B4:B34"/>
  </sortState>
  <mergeCells count="3">
    <mergeCell ref="C2:F2"/>
    <mergeCell ref="G2:J2"/>
    <mergeCell ref="A35:B35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152"/>
  <sheetViews>
    <sheetView workbookViewId="0"/>
  </sheetViews>
  <sheetFormatPr defaultRowHeight="15"/>
  <cols>
    <col min="1" max="1" width="6.5703125" style="43" bestFit="1" customWidth="1"/>
    <col min="2" max="2" width="39.140625" style="43" customWidth="1"/>
    <col min="3" max="3" width="5.7109375" style="43" bestFit="1" customWidth="1"/>
    <col min="4" max="4" width="7.28515625" style="43" bestFit="1" customWidth="1"/>
    <col min="5" max="5" width="15" style="43" bestFit="1" customWidth="1"/>
    <col min="6" max="6" width="6.7109375" style="43" bestFit="1" customWidth="1"/>
    <col min="7" max="7" width="9.140625" style="43"/>
    <col min="8" max="9" width="8.5703125" style="43" bestFit="1" customWidth="1"/>
    <col min="10" max="10" width="8" style="43" bestFit="1" customWidth="1"/>
    <col min="11" max="11" width="19.28515625" style="43" bestFit="1" customWidth="1"/>
    <col min="12" max="12" width="9" style="43" bestFit="1" customWidth="1"/>
    <col min="13" max="13" width="11" style="43" bestFit="1" customWidth="1"/>
    <col min="14" max="14" width="7.85546875" style="43" bestFit="1" customWidth="1"/>
    <col min="15" max="15" width="9.140625" style="43"/>
    <col min="16" max="16" width="12.5703125" style="43" customWidth="1"/>
    <col min="17" max="17" width="7.28515625" style="43" bestFit="1" customWidth="1"/>
    <col min="18" max="18" width="11.28515625" style="43" bestFit="1" customWidth="1"/>
    <col min="19" max="19" width="10.140625" style="43" bestFit="1" customWidth="1"/>
    <col min="20" max="20" width="15.85546875" style="43" customWidth="1"/>
    <col min="21" max="16384" width="9.140625" style="43"/>
  </cols>
  <sheetData>
    <row r="1" spans="1:20" s="39" customFormat="1" ht="90">
      <c r="A1" s="41" t="s">
        <v>1046</v>
      </c>
      <c r="B1" s="42" t="s">
        <v>1</v>
      </c>
      <c r="C1" s="41" t="s">
        <v>1047</v>
      </c>
      <c r="D1" s="41" t="s">
        <v>1048</v>
      </c>
      <c r="E1" s="41" t="s">
        <v>1049</v>
      </c>
      <c r="F1" s="41" t="s">
        <v>1050</v>
      </c>
      <c r="G1" s="41" t="s">
        <v>1051</v>
      </c>
      <c r="H1" s="41" t="s">
        <v>1052</v>
      </c>
      <c r="I1" s="41" t="s">
        <v>1053</v>
      </c>
      <c r="J1" s="41" t="s">
        <v>1054</v>
      </c>
      <c r="K1" s="41" t="s">
        <v>1055</v>
      </c>
      <c r="L1" s="41" t="s">
        <v>1056</v>
      </c>
      <c r="M1" s="41" t="s">
        <v>1057</v>
      </c>
      <c r="N1" s="41" t="s">
        <v>1058</v>
      </c>
      <c r="O1" s="41" t="s">
        <v>1059</v>
      </c>
      <c r="P1" s="41" t="s">
        <v>1060</v>
      </c>
      <c r="Q1" s="41" t="s">
        <v>1061</v>
      </c>
      <c r="R1" s="41" t="s">
        <v>1062</v>
      </c>
      <c r="S1" s="35" t="s">
        <v>1063</v>
      </c>
      <c r="T1" s="35" t="s">
        <v>1064</v>
      </c>
    </row>
    <row r="2" spans="1:20" s="93" customFormat="1">
      <c r="A2" s="90"/>
      <c r="B2" s="91" t="s">
        <v>1065</v>
      </c>
      <c r="C2" s="92">
        <v>25</v>
      </c>
      <c r="D2" s="92">
        <v>50</v>
      </c>
      <c r="E2" s="92">
        <v>50</v>
      </c>
      <c r="F2" s="92">
        <v>25</v>
      </c>
      <c r="G2" s="92">
        <v>10000</v>
      </c>
      <c r="H2" s="92">
        <v>25</v>
      </c>
      <c r="I2" s="92">
        <v>25</v>
      </c>
      <c r="J2" s="92">
        <v>10000</v>
      </c>
      <c r="K2" s="92">
        <v>1000</v>
      </c>
      <c r="L2" s="92">
        <v>10000</v>
      </c>
      <c r="M2" s="92">
        <v>10000</v>
      </c>
      <c r="N2" s="92">
        <v>25</v>
      </c>
      <c r="O2" s="92">
        <v>100000</v>
      </c>
      <c r="P2" s="92">
        <v>50000</v>
      </c>
      <c r="Q2" s="92">
        <v>50000</v>
      </c>
      <c r="R2" s="90"/>
      <c r="S2" s="90"/>
      <c r="T2" s="90"/>
    </row>
    <row r="3" spans="1:20">
      <c r="A3" s="94">
        <v>964</v>
      </c>
      <c r="B3" s="95" t="s">
        <v>276</v>
      </c>
      <c r="C3" s="40">
        <v>0</v>
      </c>
      <c r="D3" s="40">
        <v>0</v>
      </c>
      <c r="E3" s="40">
        <v>0</v>
      </c>
      <c r="F3" s="40">
        <v>119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1</v>
      </c>
      <c r="M3" s="40">
        <v>0</v>
      </c>
      <c r="N3" s="40">
        <v>0</v>
      </c>
      <c r="O3" s="40">
        <v>0</v>
      </c>
      <c r="P3" s="40">
        <v>0</v>
      </c>
      <c r="Q3" s="40">
        <v>0</v>
      </c>
      <c r="R3" s="42">
        <f>+C3*25+D3*50+E3*50+F3*25+G3*10000+H3*25+I3*25+J3*10000+K3*1000+L3*10000+M3*10000+N3*25+O3*100000+P3*50000+Q3*50000</f>
        <v>12975</v>
      </c>
      <c r="S3" s="42">
        <v>69606</v>
      </c>
      <c r="T3" s="42">
        <v>6961</v>
      </c>
    </row>
    <row r="4" spans="1:20">
      <c r="A4" s="94">
        <v>661</v>
      </c>
      <c r="B4" s="95" t="s">
        <v>190</v>
      </c>
      <c r="C4" s="40">
        <v>0</v>
      </c>
      <c r="D4" s="40">
        <v>9</v>
      </c>
      <c r="E4" s="40">
        <v>520</v>
      </c>
      <c r="F4" s="40">
        <v>230</v>
      </c>
      <c r="G4" s="40">
        <v>0</v>
      </c>
      <c r="H4" s="40">
        <v>32</v>
      </c>
      <c r="I4" s="40">
        <v>34</v>
      </c>
      <c r="J4" s="40">
        <v>0</v>
      </c>
      <c r="K4" s="40">
        <v>0</v>
      </c>
      <c r="L4" s="40">
        <v>1</v>
      </c>
      <c r="M4" s="40">
        <v>754</v>
      </c>
      <c r="N4" s="40">
        <v>8693</v>
      </c>
      <c r="O4" s="40">
        <v>0</v>
      </c>
      <c r="P4" s="40">
        <v>1</v>
      </c>
      <c r="Q4" s="40">
        <v>6</v>
      </c>
      <c r="R4" s="42">
        <f t="shared" ref="R4:R67" si="0">+C4*25+D4*50+E4*50+F4*25+G4*10000+H4*25+I4*25+J4*10000+K4*1000+L4*10000+M4*10000+N4*25+O4*100000+P4*50000+Q4*50000</f>
        <v>8151175</v>
      </c>
      <c r="S4" s="42">
        <v>1752800</v>
      </c>
      <c r="T4" s="42">
        <v>175280</v>
      </c>
    </row>
    <row r="5" spans="1:20">
      <c r="A5" s="94">
        <v>623</v>
      </c>
      <c r="B5" s="95" t="s">
        <v>122</v>
      </c>
      <c r="C5" s="40">
        <v>0</v>
      </c>
      <c r="D5" s="40">
        <v>0</v>
      </c>
      <c r="E5" s="40">
        <v>70</v>
      </c>
      <c r="F5" s="40">
        <v>140</v>
      </c>
      <c r="G5" s="40">
        <v>0</v>
      </c>
      <c r="H5" s="40">
        <v>2</v>
      </c>
      <c r="I5" s="40">
        <v>1</v>
      </c>
      <c r="J5" s="40">
        <v>0</v>
      </c>
      <c r="K5" s="40">
        <v>0</v>
      </c>
      <c r="L5" s="40">
        <v>1</v>
      </c>
      <c r="M5" s="40">
        <v>50</v>
      </c>
      <c r="N5" s="40">
        <v>1511</v>
      </c>
      <c r="O5" s="40">
        <v>1</v>
      </c>
      <c r="P5" s="40">
        <v>0</v>
      </c>
      <c r="Q5" s="40">
        <v>0</v>
      </c>
      <c r="R5" s="42">
        <f t="shared" si="0"/>
        <v>654850</v>
      </c>
      <c r="S5" s="42">
        <v>490150</v>
      </c>
      <c r="T5" s="42">
        <v>49015</v>
      </c>
    </row>
    <row r="6" spans="1:20">
      <c r="A6" s="94">
        <v>821</v>
      </c>
      <c r="B6" s="95" t="s">
        <v>228</v>
      </c>
      <c r="C6" s="40">
        <v>0</v>
      </c>
      <c r="D6" s="40">
        <v>36</v>
      </c>
      <c r="E6" s="40">
        <v>477</v>
      </c>
      <c r="F6" s="40">
        <v>125</v>
      </c>
      <c r="G6" s="40">
        <v>0</v>
      </c>
      <c r="H6" s="40">
        <v>5</v>
      </c>
      <c r="I6" s="40">
        <v>2</v>
      </c>
      <c r="J6" s="40">
        <v>0</v>
      </c>
      <c r="K6" s="40">
        <v>0</v>
      </c>
      <c r="L6" s="40">
        <v>0</v>
      </c>
      <c r="M6" s="40">
        <v>57</v>
      </c>
      <c r="N6" s="40">
        <v>2221</v>
      </c>
      <c r="O6" s="40">
        <v>0</v>
      </c>
      <c r="P6" s="40">
        <v>0</v>
      </c>
      <c r="Q6" s="40">
        <v>0</v>
      </c>
      <c r="R6" s="42">
        <f t="shared" si="0"/>
        <v>654475</v>
      </c>
      <c r="S6" s="42">
        <v>993800</v>
      </c>
      <c r="T6" s="42">
        <v>99380</v>
      </c>
    </row>
    <row r="7" spans="1:20">
      <c r="A7" s="94">
        <v>647</v>
      </c>
      <c r="B7" s="95" t="s">
        <v>162</v>
      </c>
      <c r="C7" s="40">
        <v>0</v>
      </c>
      <c r="D7" s="40">
        <v>0</v>
      </c>
      <c r="E7" s="40">
        <v>69</v>
      </c>
      <c r="F7" s="40">
        <v>234</v>
      </c>
      <c r="G7" s="40">
        <v>0</v>
      </c>
      <c r="H7" s="40">
        <v>48</v>
      </c>
      <c r="I7" s="40">
        <v>33</v>
      </c>
      <c r="J7" s="40">
        <v>1</v>
      </c>
      <c r="K7" s="40">
        <v>0</v>
      </c>
      <c r="L7" s="40">
        <v>1</v>
      </c>
      <c r="M7" s="40">
        <v>16</v>
      </c>
      <c r="N7" s="40">
        <v>915</v>
      </c>
      <c r="O7" s="40">
        <v>0</v>
      </c>
      <c r="P7" s="40">
        <v>0</v>
      </c>
      <c r="Q7" s="40">
        <v>0</v>
      </c>
      <c r="R7" s="42">
        <f t="shared" si="0"/>
        <v>214200</v>
      </c>
      <c r="S7" s="42">
        <v>318050</v>
      </c>
      <c r="T7" s="42">
        <v>31805</v>
      </c>
    </row>
    <row r="8" spans="1:20">
      <c r="A8" s="94">
        <v>630</v>
      </c>
      <c r="B8" s="95" t="s">
        <v>128</v>
      </c>
      <c r="C8" s="40">
        <v>0</v>
      </c>
      <c r="D8" s="40">
        <v>0</v>
      </c>
      <c r="E8" s="40">
        <v>76</v>
      </c>
      <c r="F8" s="40">
        <v>28</v>
      </c>
      <c r="G8" s="40">
        <v>0</v>
      </c>
      <c r="H8" s="40">
        <v>2</v>
      </c>
      <c r="I8" s="40">
        <v>2</v>
      </c>
      <c r="J8" s="40">
        <v>0</v>
      </c>
      <c r="K8" s="40">
        <v>0</v>
      </c>
      <c r="L8" s="40">
        <v>0</v>
      </c>
      <c r="M8" s="40">
        <v>42</v>
      </c>
      <c r="N8" s="40">
        <v>300</v>
      </c>
      <c r="O8" s="40">
        <v>0</v>
      </c>
      <c r="P8" s="40">
        <v>0</v>
      </c>
      <c r="Q8" s="40">
        <v>0</v>
      </c>
      <c r="R8" s="42">
        <f t="shared" si="0"/>
        <v>432100</v>
      </c>
      <c r="S8" s="42">
        <v>43350</v>
      </c>
      <c r="T8" s="42">
        <v>4335</v>
      </c>
    </row>
    <row r="9" spans="1:20">
      <c r="A9" s="94">
        <v>648</v>
      </c>
      <c r="B9" s="95" t="s">
        <v>164</v>
      </c>
      <c r="C9" s="40">
        <v>0</v>
      </c>
      <c r="D9" s="40">
        <v>1</v>
      </c>
      <c r="E9" s="40">
        <v>78</v>
      </c>
      <c r="F9" s="40">
        <v>194</v>
      </c>
      <c r="G9" s="40">
        <v>0</v>
      </c>
      <c r="H9" s="40">
        <v>21</v>
      </c>
      <c r="I9" s="40">
        <v>2</v>
      </c>
      <c r="J9" s="40">
        <v>0</v>
      </c>
      <c r="K9" s="40">
        <v>0</v>
      </c>
      <c r="L9" s="40">
        <v>1</v>
      </c>
      <c r="M9" s="40">
        <v>43</v>
      </c>
      <c r="N9" s="40">
        <v>1138</v>
      </c>
      <c r="O9" s="40">
        <v>0</v>
      </c>
      <c r="P9" s="40">
        <v>0</v>
      </c>
      <c r="Q9" s="40">
        <v>0</v>
      </c>
      <c r="R9" s="42">
        <f t="shared" si="0"/>
        <v>477825</v>
      </c>
      <c r="S9" s="42">
        <v>508950</v>
      </c>
      <c r="T9" s="42">
        <v>50895</v>
      </c>
    </row>
    <row r="10" spans="1:20">
      <c r="A10" s="94">
        <v>649</v>
      </c>
      <c r="B10" s="95" t="s">
        <v>166</v>
      </c>
      <c r="C10" s="40">
        <v>0</v>
      </c>
      <c r="D10" s="40">
        <v>3</v>
      </c>
      <c r="E10" s="40">
        <v>711</v>
      </c>
      <c r="F10" s="40">
        <v>362</v>
      </c>
      <c r="G10" s="40">
        <v>0</v>
      </c>
      <c r="H10" s="40">
        <v>18</v>
      </c>
      <c r="I10" s="40">
        <v>15</v>
      </c>
      <c r="J10" s="40">
        <v>0</v>
      </c>
      <c r="K10" s="40">
        <v>0</v>
      </c>
      <c r="L10" s="40">
        <v>1</v>
      </c>
      <c r="M10" s="40">
        <v>1166</v>
      </c>
      <c r="N10" s="40">
        <v>8192</v>
      </c>
      <c r="O10" s="40">
        <v>0</v>
      </c>
      <c r="P10" s="40">
        <v>2</v>
      </c>
      <c r="Q10" s="40">
        <v>6</v>
      </c>
      <c r="R10" s="42">
        <f t="shared" si="0"/>
        <v>12320375</v>
      </c>
      <c r="S10" s="42">
        <v>1359250</v>
      </c>
      <c r="T10" s="42">
        <v>135925</v>
      </c>
    </row>
    <row r="11" spans="1:20">
      <c r="A11" s="94">
        <v>662</v>
      </c>
      <c r="B11" s="95" t="s">
        <v>192</v>
      </c>
      <c r="C11" s="40">
        <v>0</v>
      </c>
      <c r="D11" s="40">
        <v>0</v>
      </c>
      <c r="E11" s="40">
        <v>11</v>
      </c>
      <c r="F11" s="40">
        <v>39</v>
      </c>
      <c r="G11" s="40">
        <v>0</v>
      </c>
      <c r="H11" s="40">
        <v>3</v>
      </c>
      <c r="I11" s="40">
        <v>8</v>
      </c>
      <c r="J11" s="40">
        <v>1</v>
      </c>
      <c r="K11" s="40">
        <v>0</v>
      </c>
      <c r="L11" s="40">
        <v>0</v>
      </c>
      <c r="M11" s="40">
        <v>203</v>
      </c>
      <c r="N11" s="40">
        <v>1540</v>
      </c>
      <c r="O11" s="40">
        <v>0</v>
      </c>
      <c r="P11" s="40">
        <v>3</v>
      </c>
      <c r="Q11" s="40">
        <v>1</v>
      </c>
      <c r="R11" s="42">
        <f t="shared" si="0"/>
        <v>2280300</v>
      </c>
      <c r="S11" s="42">
        <v>248250</v>
      </c>
      <c r="T11" s="42">
        <v>24825</v>
      </c>
    </row>
    <row r="12" spans="1:20">
      <c r="A12" s="94">
        <v>671</v>
      </c>
      <c r="B12" s="95" t="s">
        <v>200</v>
      </c>
      <c r="C12" s="40">
        <v>0</v>
      </c>
      <c r="D12" s="40">
        <v>0</v>
      </c>
      <c r="E12" s="40">
        <v>92</v>
      </c>
      <c r="F12" s="40">
        <v>10</v>
      </c>
      <c r="G12" s="40">
        <v>0</v>
      </c>
      <c r="H12" s="40">
        <v>29</v>
      </c>
      <c r="I12" s="40">
        <v>9</v>
      </c>
      <c r="J12" s="40">
        <v>0</v>
      </c>
      <c r="K12" s="40">
        <v>0</v>
      </c>
      <c r="L12" s="40">
        <v>1</v>
      </c>
      <c r="M12" s="40">
        <v>8</v>
      </c>
      <c r="N12" s="40">
        <v>645</v>
      </c>
      <c r="O12" s="40">
        <v>0</v>
      </c>
      <c r="P12" s="40">
        <v>0</v>
      </c>
      <c r="Q12" s="40">
        <v>0</v>
      </c>
      <c r="R12" s="42">
        <f t="shared" si="0"/>
        <v>111925</v>
      </c>
      <c r="S12" s="42">
        <v>95650</v>
      </c>
      <c r="T12" s="42">
        <v>9565</v>
      </c>
    </row>
    <row r="13" spans="1:20">
      <c r="A13" s="94">
        <v>670</v>
      </c>
      <c r="B13" s="95" t="s">
        <v>198</v>
      </c>
      <c r="C13" s="40">
        <v>0</v>
      </c>
      <c r="D13" s="40">
        <v>0</v>
      </c>
      <c r="E13" s="40">
        <v>16</v>
      </c>
      <c r="F13" s="40">
        <v>82</v>
      </c>
      <c r="G13" s="40">
        <v>0</v>
      </c>
      <c r="H13" s="40">
        <v>4</v>
      </c>
      <c r="I13" s="40">
        <v>1</v>
      </c>
      <c r="J13" s="40">
        <v>0</v>
      </c>
      <c r="K13" s="40">
        <v>0</v>
      </c>
      <c r="L13" s="40">
        <v>0</v>
      </c>
      <c r="M13" s="40">
        <v>48</v>
      </c>
      <c r="N13" s="40">
        <v>1877</v>
      </c>
      <c r="O13" s="40">
        <v>0</v>
      </c>
      <c r="P13" s="40">
        <v>0</v>
      </c>
      <c r="Q13" s="40">
        <v>3</v>
      </c>
      <c r="R13" s="42">
        <f t="shared" si="0"/>
        <v>679900</v>
      </c>
      <c r="S13" s="42">
        <v>540100</v>
      </c>
      <c r="T13" s="42">
        <v>54010</v>
      </c>
    </row>
    <row r="14" spans="1:20">
      <c r="A14" s="94">
        <v>987</v>
      </c>
      <c r="B14" s="95" t="s">
        <v>1066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2">
        <f t="shared" si="0"/>
        <v>0</v>
      </c>
      <c r="S14" s="42">
        <v>0</v>
      </c>
      <c r="T14" s="42">
        <v>0</v>
      </c>
    </row>
    <row r="15" spans="1:20">
      <c r="A15" s="94">
        <v>983</v>
      </c>
      <c r="B15" s="95" t="s">
        <v>278</v>
      </c>
      <c r="C15" s="40">
        <v>0</v>
      </c>
      <c r="D15" s="40">
        <v>0</v>
      </c>
      <c r="E15" s="40">
        <v>0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5</v>
      </c>
      <c r="O15" s="40">
        <v>0</v>
      </c>
      <c r="P15" s="40">
        <v>0</v>
      </c>
      <c r="Q15" s="40">
        <v>0</v>
      </c>
      <c r="R15" s="42">
        <f t="shared" si="0"/>
        <v>150</v>
      </c>
      <c r="S15" s="42">
        <v>2150</v>
      </c>
      <c r="T15" s="42">
        <v>150</v>
      </c>
    </row>
    <row r="16" spans="1:20">
      <c r="A16" s="94">
        <v>657</v>
      </c>
      <c r="B16" s="95" t="s">
        <v>182</v>
      </c>
      <c r="C16" s="40">
        <v>0</v>
      </c>
      <c r="D16" s="40">
        <v>0</v>
      </c>
      <c r="E16" s="40">
        <v>912</v>
      </c>
      <c r="F16" s="40">
        <v>72</v>
      </c>
      <c r="G16" s="40">
        <v>0</v>
      </c>
      <c r="H16" s="40">
        <v>10</v>
      </c>
      <c r="I16" s="40">
        <v>10</v>
      </c>
      <c r="J16" s="40">
        <v>0</v>
      </c>
      <c r="K16" s="40">
        <v>0</v>
      </c>
      <c r="L16" s="40">
        <v>0</v>
      </c>
      <c r="M16" s="40">
        <v>67</v>
      </c>
      <c r="N16" s="40">
        <v>701</v>
      </c>
      <c r="O16" s="40">
        <v>0</v>
      </c>
      <c r="P16" s="40">
        <v>1</v>
      </c>
      <c r="Q16" s="40">
        <v>0</v>
      </c>
      <c r="R16" s="42">
        <f t="shared" si="0"/>
        <v>785425</v>
      </c>
      <c r="S16" s="42">
        <v>143450</v>
      </c>
      <c r="T16" s="42">
        <v>14345</v>
      </c>
    </row>
    <row r="17" spans="1:20">
      <c r="A17" s="94">
        <v>631</v>
      </c>
      <c r="B17" s="95" t="s">
        <v>130</v>
      </c>
      <c r="C17" s="40">
        <v>0</v>
      </c>
      <c r="D17" s="40">
        <v>0</v>
      </c>
      <c r="E17" s="40">
        <v>9</v>
      </c>
      <c r="F17" s="40">
        <v>7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2</v>
      </c>
      <c r="N17" s="40">
        <v>20</v>
      </c>
      <c r="O17" s="40">
        <v>0</v>
      </c>
      <c r="P17" s="40">
        <v>0</v>
      </c>
      <c r="Q17" s="40">
        <v>0</v>
      </c>
      <c r="R17" s="42">
        <f t="shared" si="0"/>
        <v>21125</v>
      </c>
      <c r="S17" s="42">
        <v>3050</v>
      </c>
      <c r="T17" s="42">
        <v>305</v>
      </c>
    </row>
    <row r="18" spans="1:20">
      <c r="A18" s="94">
        <v>650</v>
      </c>
      <c r="B18" s="95" t="s">
        <v>168</v>
      </c>
      <c r="C18" s="40">
        <v>0</v>
      </c>
      <c r="D18" s="40">
        <v>3</v>
      </c>
      <c r="E18" s="40">
        <v>525</v>
      </c>
      <c r="F18" s="40">
        <v>82</v>
      </c>
      <c r="G18" s="40">
        <v>0</v>
      </c>
      <c r="H18" s="40">
        <v>7</v>
      </c>
      <c r="I18" s="40">
        <v>5</v>
      </c>
      <c r="J18" s="40">
        <v>0</v>
      </c>
      <c r="K18" s="40">
        <v>0</v>
      </c>
      <c r="L18" s="40">
        <v>0</v>
      </c>
      <c r="M18" s="40">
        <v>295</v>
      </c>
      <c r="N18" s="40">
        <v>3014</v>
      </c>
      <c r="O18" s="40">
        <v>0</v>
      </c>
      <c r="P18" s="40">
        <v>3</v>
      </c>
      <c r="Q18" s="40">
        <v>3</v>
      </c>
      <c r="R18" s="42">
        <f t="shared" si="0"/>
        <v>3354100</v>
      </c>
      <c r="S18" s="42">
        <v>538150</v>
      </c>
      <c r="T18" s="42">
        <v>53815</v>
      </c>
    </row>
    <row r="19" spans="1:20">
      <c r="A19" s="94">
        <v>632</v>
      </c>
      <c r="B19" s="95" t="s">
        <v>132</v>
      </c>
      <c r="C19" s="40">
        <v>0</v>
      </c>
      <c r="D19" s="40">
        <v>0</v>
      </c>
      <c r="E19" s="40">
        <v>67</v>
      </c>
      <c r="F19" s="40">
        <v>24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43</v>
      </c>
      <c r="N19" s="40">
        <v>324</v>
      </c>
      <c r="O19" s="40">
        <v>0</v>
      </c>
      <c r="P19" s="40">
        <v>0</v>
      </c>
      <c r="Q19" s="40">
        <v>0</v>
      </c>
      <c r="R19" s="42">
        <f t="shared" si="0"/>
        <v>442050</v>
      </c>
      <c r="S19" s="42">
        <v>115650</v>
      </c>
      <c r="T19" s="42">
        <v>11565</v>
      </c>
    </row>
    <row r="20" spans="1:20">
      <c r="A20" s="94">
        <v>135</v>
      </c>
      <c r="B20" s="95" t="s">
        <v>40</v>
      </c>
      <c r="C20" s="40">
        <v>0</v>
      </c>
      <c r="D20" s="40">
        <v>0</v>
      </c>
      <c r="E20" s="40">
        <v>0</v>
      </c>
      <c r="F20" s="40">
        <v>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54</v>
      </c>
      <c r="O20" s="40">
        <v>0</v>
      </c>
      <c r="P20" s="40">
        <v>0</v>
      </c>
      <c r="Q20" s="40">
        <v>0</v>
      </c>
      <c r="R20" s="42">
        <f t="shared" si="0"/>
        <v>1450</v>
      </c>
      <c r="S20" s="42">
        <v>12950</v>
      </c>
      <c r="T20" s="42">
        <v>1295</v>
      </c>
    </row>
    <row r="21" spans="1:20">
      <c r="A21" s="94">
        <v>212</v>
      </c>
      <c r="B21" s="95" t="s">
        <v>100</v>
      </c>
      <c r="C21" s="40">
        <v>0</v>
      </c>
      <c r="D21" s="40">
        <v>0</v>
      </c>
      <c r="E21" s="40">
        <v>34</v>
      </c>
      <c r="F21" s="40">
        <v>2</v>
      </c>
      <c r="G21" s="40">
        <v>0</v>
      </c>
      <c r="H21" s="40">
        <v>2</v>
      </c>
      <c r="I21" s="40">
        <v>1</v>
      </c>
      <c r="J21" s="40">
        <v>0</v>
      </c>
      <c r="K21" s="40">
        <v>0</v>
      </c>
      <c r="L21" s="40">
        <v>0</v>
      </c>
      <c r="M21" s="40">
        <v>2</v>
      </c>
      <c r="N21" s="40">
        <v>762</v>
      </c>
      <c r="O21" s="40">
        <v>0</v>
      </c>
      <c r="P21" s="40">
        <v>0</v>
      </c>
      <c r="Q21" s="40">
        <v>0</v>
      </c>
      <c r="R21" s="42">
        <f t="shared" si="0"/>
        <v>40875</v>
      </c>
      <c r="S21" s="42">
        <v>73928</v>
      </c>
      <c r="T21" s="42">
        <v>7393</v>
      </c>
    </row>
    <row r="22" spans="1:20">
      <c r="A22" s="94">
        <v>604</v>
      </c>
      <c r="B22" s="95" t="s">
        <v>112</v>
      </c>
      <c r="C22" s="40">
        <v>0</v>
      </c>
      <c r="D22" s="40">
        <v>0</v>
      </c>
      <c r="E22" s="40">
        <v>7</v>
      </c>
      <c r="F22" s="40">
        <v>6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6</v>
      </c>
      <c r="N22" s="40">
        <v>7</v>
      </c>
      <c r="O22" s="40">
        <v>0</v>
      </c>
      <c r="P22" s="40">
        <v>0</v>
      </c>
      <c r="Q22" s="40">
        <v>0</v>
      </c>
      <c r="R22" s="42">
        <f t="shared" si="0"/>
        <v>60675</v>
      </c>
      <c r="S22" s="42">
        <v>3450</v>
      </c>
      <c r="T22" s="42">
        <v>345</v>
      </c>
    </row>
    <row r="23" spans="1:20">
      <c r="A23" s="94">
        <v>206</v>
      </c>
      <c r="B23" s="95" t="s">
        <v>96</v>
      </c>
      <c r="C23" s="40">
        <v>0</v>
      </c>
      <c r="D23" s="40">
        <v>20</v>
      </c>
      <c r="E23" s="40">
        <v>1902</v>
      </c>
      <c r="F23" s="40">
        <v>1079</v>
      </c>
      <c r="G23" s="40">
        <v>0</v>
      </c>
      <c r="H23" s="40">
        <v>32</v>
      </c>
      <c r="I23" s="40">
        <v>36</v>
      </c>
      <c r="J23" s="40">
        <v>1</v>
      </c>
      <c r="K23" s="40">
        <v>0</v>
      </c>
      <c r="L23" s="40">
        <v>2</v>
      </c>
      <c r="M23" s="40">
        <v>598</v>
      </c>
      <c r="N23" s="40">
        <v>32041</v>
      </c>
      <c r="O23" s="40">
        <v>0</v>
      </c>
      <c r="P23" s="40">
        <v>38</v>
      </c>
      <c r="Q23" s="40">
        <v>10</v>
      </c>
      <c r="R23" s="42">
        <f t="shared" si="0"/>
        <v>9335800</v>
      </c>
      <c r="S23" s="42">
        <v>7717943</v>
      </c>
      <c r="T23" s="42">
        <v>771794</v>
      </c>
    </row>
    <row r="24" spans="1:20">
      <c r="A24" s="94">
        <v>151</v>
      </c>
      <c r="B24" s="95" t="s">
        <v>60</v>
      </c>
      <c r="C24" s="40">
        <v>0</v>
      </c>
      <c r="D24" s="40">
        <v>0</v>
      </c>
      <c r="E24" s="40">
        <v>2</v>
      </c>
      <c r="F24" s="40">
        <v>1</v>
      </c>
      <c r="G24" s="40">
        <v>0</v>
      </c>
      <c r="H24" s="40">
        <v>0</v>
      </c>
      <c r="I24" s="40">
        <v>1</v>
      </c>
      <c r="J24" s="40">
        <v>0</v>
      </c>
      <c r="K24" s="40">
        <v>0</v>
      </c>
      <c r="L24" s="40">
        <v>0</v>
      </c>
      <c r="M24" s="40">
        <v>1</v>
      </c>
      <c r="N24" s="40">
        <v>429</v>
      </c>
      <c r="O24" s="40">
        <v>0</v>
      </c>
      <c r="P24" s="40">
        <v>0</v>
      </c>
      <c r="Q24" s="40">
        <v>0</v>
      </c>
      <c r="R24" s="42">
        <f t="shared" si="0"/>
        <v>20875</v>
      </c>
      <c r="S24" s="42">
        <v>12300</v>
      </c>
      <c r="T24" s="42">
        <v>1230</v>
      </c>
    </row>
    <row r="25" spans="1:20">
      <c r="A25" s="94">
        <v>164</v>
      </c>
      <c r="B25" s="95" t="s">
        <v>86</v>
      </c>
      <c r="C25" s="40">
        <v>0</v>
      </c>
      <c r="D25" s="40">
        <v>1</v>
      </c>
      <c r="E25" s="40">
        <v>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57</v>
      </c>
      <c r="O25" s="40">
        <v>0</v>
      </c>
      <c r="P25" s="40">
        <v>0</v>
      </c>
      <c r="Q25" s="40">
        <v>0</v>
      </c>
      <c r="R25" s="42">
        <f t="shared" si="0"/>
        <v>1575</v>
      </c>
      <c r="S25" s="42">
        <v>11050</v>
      </c>
      <c r="T25" s="42">
        <v>1105</v>
      </c>
    </row>
    <row r="26" spans="1:20">
      <c r="A26" s="94">
        <v>154</v>
      </c>
      <c r="B26" s="95" t="s">
        <v>66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1</v>
      </c>
      <c r="J26" s="40">
        <v>0</v>
      </c>
      <c r="K26" s="40">
        <v>0</v>
      </c>
      <c r="L26" s="40">
        <v>0</v>
      </c>
      <c r="M26" s="40">
        <v>0</v>
      </c>
      <c r="N26" s="40">
        <v>129</v>
      </c>
      <c r="O26" s="40">
        <v>0</v>
      </c>
      <c r="P26" s="40">
        <v>0</v>
      </c>
      <c r="Q26" s="40">
        <v>0</v>
      </c>
      <c r="R26" s="42">
        <f t="shared" si="0"/>
        <v>3250</v>
      </c>
      <c r="S26" s="42">
        <v>9500</v>
      </c>
      <c r="T26" s="42">
        <v>950</v>
      </c>
    </row>
    <row r="27" spans="1:20">
      <c r="A27" s="94">
        <v>158</v>
      </c>
      <c r="B27" s="95" t="s">
        <v>74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1</v>
      </c>
      <c r="O27" s="40">
        <v>0</v>
      </c>
      <c r="P27" s="40">
        <v>0</v>
      </c>
      <c r="Q27" s="40">
        <v>0</v>
      </c>
      <c r="R27" s="42">
        <f t="shared" si="0"/>
        <v>25</v>
      </c>
      <c r="S27" s="42">
        <v>3000</v>
      </c>
      <c r="T27" s="42">
        <v>25</v>
      </c>
    </row>
    <row r="28" spans="1:20">
      <c r="A28" s="94">
        <v>147</v>
      </c>
      <c r="B28" s="95" t="s">
        <v>52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1</v>
      </c>
      <c r="N28" s="40">
        <v>42</v>
      </c>
      <c r="O28" s="40">
        <v>0</v>
      </c>
      <c r="P28" s="40">
        <v>0</v>
      </c>
      <c r="Q28" s="40">
        <v>0</v>
      </c>
      <c r="R28" s="42">
        <f t="shared" si="0"/>
        <v>11050</v>
      </c>
      <c r="S28" s="42">
        <v>9200</v>
      </c>
      <c r="T28" s="42">
        <v>920</v>
      </c>
    </row>
    <row r="29" spans="1:20">
      <c r="A29" s="94">
        <v>156</v>
      </c>
      <c r="B29" s="95" t="s">
        <v>70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36</v>
      </c>
      <c r="O29" s="40">
        <v>0</v>
      </c>
      <c r="P29" s="40">
        <v>0</v>
      </c>
      <c r="Q29" s="40">
        <v>0</v>
      </c>
      <c r="R29" s="42">
        <f t="shared" si="0"/>
        <v>900</v>
      </c>
      <c r="S29" s="42">
        <v>5050</v>
      </c>
      <c r="T29" s="42">
        <v>505</v>
      </c>
    </row>
    <row r="30" spans="1:20">
      <c r="A30" s="94">
        <v>149</v>
      </c>
      <c r="B30" s="95" t="s">
        <v>56</v>
      </c>
      <c r="C30" s="40">
        <v>0</v>
      </c>
      <c r="D30" s="40">
        <v>0</v>
      </c>
      <c r="E30" s="40">
        <v>0</v>
      </c>
      <c r="F30" s="40">
        <v>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110</v>
      </c>
      <c r="O30" s="40">
        <v>0</v>
      </c>
      <c r="P30" s="40">
        <v>0</v>
      </c>
      <c r="Q30" s="40">
        <v>0</v>
      </c>
      <c r="R30" s="42">
        <f t="shared" si="0"/>
        <v>2775</v>
      </c>
      <c r="S30" s="42">
        <v>16450</v>
      </c>
      <c r="T30" s="42">
        <v>1645</v>
      </c>
    </row>
    <row r="31" spans="1:20">
      <c r="A31" s="94">
        <v>160</v>
      </c>
      <c r="B31" s="95" t="s">
        <v>78</v>
      </c>
      <c r="C31" s="40">
        <v>0</v>
      </c>
      <c r="D31" s="40">
        <v>0</v>
      </c>
      <c r="E31" s="40">
        <v>31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18</v>
      </c>
      <c r="N31" s="40">
        <v>46</v>
      </c>
      <c r="O31" s="40">
        <v>0</v>
      </c>
      <c r="P31" s="40">
        <v>0</v>
      </c>
      <c r="Q31" s="40">
        <v>0</v>
      </c>
      <c r="R31" s="42">
        <f t="shared" si="0"/>
        <v>182700</v>
      </c>
      <c r="S31" s="42">
        <v>3300</v>
      </c>
      <c r="T31" s="42">
        <v>330</v>
      </c>
    </row>
    <row r="32" spans="1:20">
      <c r="A32" s="94">
        <v>165</v>
      </c>
      <c r="B32" s="95" t="s">
        <v>88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36</v>
      </c>
      <c r="O32" s="40">
        <v>0</v>
      </c>
      <c r="P32" s="40">
        <v>0</v>
      </c>
      <c r="Q32" s="40">
        <v>0</v>
      </c>
      <c r="R32" s="42">
        <f t="shared" si="0"/>
        <v>900</v>
      </c>
      <c r="S32" s="42">
        <v>5150</v>
      </c>
      <c r="T32" s="42">
        <v>515</v>
      </c>
    </row>
    <row r="33" spans="1:20">
      <c r="A33" s="94">
        <v>159</v>
      </c>
      <c r="B33" s="95" t="s">
        <v>76</v>
      </c>
      <c r="C33" s="40">
        <v>0</v>
      </c>
      <c r="D33" s="40">
        <v>0</v>
      </c>
      <c r="E33" s="40">
        <v>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36</v>
      </c>
      <c r="O33" s="40">
        <v>0</v>
      </c>
      <c r="P33" s="40">
        <v>0</v>
      </c>
      <c r="Q33" s="40">
        <v>0</v>
      </c>
      <c r="R33" s="42">
        <f t="shared" si="0"/>
        <v>1000</v>
      </c>
      <c r="S33" s="42">
        <v>4150</v>
      </c>
      <c r="T33" s="42">
        <v>415</v>
      </c>
    </row>
    <row r="34" spans="1:20">
      <c r="A34" s="94">
        <v>150</v>
      </c>
      <c r="B34" s="95" t="s">
        <v>58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1</v>
      </c>
      <c r="J34" s="40">
        <v>0</v>
      </c>
      <c r="K34" s="40">
        <v>0</v>
      </c>
      <c r="L34" s="40">
        <v>0</v>
      </c>
      <c r="M34" s="40">
        <v>0</v>
      </c>
      <c r="N34" s="40">
        <v>26</v>
      </c>
      <c r="O34" s="40">
        <v>0</v>
      </c>
      <c r="P34" s="40">
        <v>0</v>
      </c>
      <c r="Q34" s="40">
        <v>0</v>
      </c>
      <c r="R34" s="42">
        <f t="shared" si="0"/>
        <v>675</v>
      </c>
      <c r="S34" s="42">
        <v>11800</v>
      </c>
      <c r="T34" s="42">
        <v>675</v>
      </c>
    </row>
    <row r="35" spans="1:20">
      <c r="A35" s="94">
        <v>162</v>
      </c>
      <c r="B35" s="95" t="s">
        <v>82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1</v>
      </c>
      <c r="N35" s="40">
        <v>18</v>
      </c>
      <c r="O35" s="40">
        <v>0</v>
      </c>
      <c r="P35" s="40">
        <v>0</v>
      </c>
      <c r="Q35" s="40">
        <v>0</v>
      </c>
      <c r="R35" s="42">
        <f t="shared" si="0"/>
        <v>10450</v>
      </c>
      <c r="S35" s="42">
        <v>8000</v>
      </c>
      <c r="T35" s="42">
        <v>800</v>
      </c>
    </row>
    <row r="36" spans="1:20">
      <c r="A36" s="94">
        <v>148</v>
      </c>
      <c r="B36" s="95" t="s">
        <v>54</v>
      </c>
      <c r="C36" s="40">
        <v>0</v>
      </c>
      <c r="D36" s="40">
        <v>0</v>
      </c>
      <c r="E36" s="40">
        <v>3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6</v>
      </c>
      <c r="N36" s="40">
        <v>312</v>
      </c>
      <c r="O36" s="40">
        <v>0</v>
      </c>
      <c r="P36" s="40">
        <v>0</v>
      </c>
      <c r="Q36" s="40">
        <v>0</v>
      </c>
      <c r="R36" s="42">
        <f t="shared" si="0"/>
        <v>67975</v>
      </c>
      <c r="S36" s="42">
        <v>24850</v>
      </c>
      <c r="T36" s="42">
        <v>2485</v>
      </c>
    </row>
    <row r="37" spans="1:20">
      <c r="A37" s="94">
        <v>155</v>
      </c>
      <c r="B37" s="95" t="s">
        <v>68</v>
      </c>
      <c r="C37" s="40">
        <v>0</v>
      </c>
      <c r="D37" s="40">
        <v>0</v>
      </c>
      <c r="E37" s="40">
        <v>0</v>
      </c>
      <c r="F37" s="40">
        <v>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2</v>
      </c>
      <c r="N37" s="40">
        <v>3</v>
      </c>
      <c r="O37" s="40">
        <v>0</v>
      </c>
      <c r="P37" s="40">
        <v>0</v>
      </c>
      <c r="Q37" s="40">
        <v>0</v>
      </c>
      <c r="R37" s="42">
        <f t="shared" si="0"/>
        <v>20100</v>
      </c>
      <c r="S37" s="42">
        <v>550</v>
      </c>
      <c r="T37" s="42">
        <v>55</v>
      </c>
    </row>
    <row r="38" spans="1:20">
      <c r="A38" s="94">
        <v>166</v>
      </c>
      <c r="B38" s="95" t="s">
        <v>90</v>
      </c>
      <c r="C38" s="40">
        <v>0</v>
      </c>
      <c r="D38" s="40">
        <v>0</v>
      </c>
      <c r="E38" s="40">
        <v>1</v>
      </c>
      <c r="F38" s="40">
        <v>1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2</v>
      </c>
      <c r="N38" s="40">
        <v>74</v>
      </c>
      <c r="O38" s="40">
        <v>0</v>
      </c>
      <c r="P38" s="40">
        <v>0</v>
      </c>
      <c r="Q38" s="40">
        <v>0</v>
      </c>
      <c r="R38" s="42">
        <f t="shared" si="0"/>
        <v>21925</v>
      </c>
      <c r="S38" s="42">
        <v>28800</v>
      </c>
      <c r="T38" s="42">
        <v>2880</v>
      </c>
    </row>
    <row r="39" spans="1:20">
      <c r="A39" s="94">
        <v>157</v>
      </c>
      <c r="B39" s="95" t="s">
        <v>72</v>
      </c>
      <c r="C39" s="40">
        <v>0</v>
      </c>
      <c r="D39" s="40">
        <v>0</v>
      </c>
      <c r="E39" s="40">
        <v>20</v>
      </c>
      <c r="F39" s="40">
        <v>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45</v>
      </c>
      <c r="O39" s="40">
        <v>0</v>
      </c>
      <c r="P39" s="40">
        <v>0</v>
      </c>
      <c r="Q39" s="40">
        <v>0</v>
      </c>
      <c r="R39" s="42">
        <f t="shared" si="0"/>
        <v>2225</v>
      </c>
      <c r="S39" s="42">
        <v>1900</v>
      </c>
      <c r="T39" s="42">
        <v>190</v>
      </c>
    </row>
    <row r="40" spans="1:20">
      <c r="A40" s="94">
        <v>153</v>
      </c>
      <c r="B40" s="95" t="s">
        <v>64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1</v>
      </c>
      <c r="N40" s="40">
        <v>35</v>
      </c>
      <c r="O40" s="40">
        <v>0</v>
      </c>
      <c r="P40" s="40">
        <v>0</v>
      </c>
      <c r="Q40" s="40">
        <v>0</v>
      </c>
      <c r="R40" s="42">
        <f t="shared" si="0"/>
        <v>10875</v>
      </c>
      <c r="S40" s="42">
        <v>3550</v>
      </c>
      <c r="T40" s="42">
        <v>355</v>
      </c>
    </row>
    <row r="41" spans="1:20">
      <c r="A41" s="94">
        <v>146</v>
      </c>
      <c r="B41" s="95" t="s">
        <v>50</v>
      </c>
      <c r="C41" s="40">
        <v>0</v>
      </c>
      <c r="D41" s="40">
        <v>0</v>
      </c>
      <c r="E41" s="40">
        <v>2</v>
      </c>
      <c r="F41" s="40">
        <v>0</v>
      </c>
      <c r="G41" s="40">
        <v>0</v>
      </c>
      <c r="H41" s="40">
        <v>1</v>
      </c>
      <c r="I41" s="40">
        <v>0</v>
      </c>
      <c r="J41" s="40">
        <v>0</v>
      </c>
      <c r="K41" s="40">
        <v>0</v>
      </c>
      <c r="L41" s="40">
        <v>0</v>
      </c>
      <c r="M41" s="40">
        <v>2</v>
      </c>
      <c r="N41" s="40">
        <v>134</v>
      </c>
      <c r="O41" s="40">
        <v>0</v>
      </c>
      <c r="P41" s="40">
        <v>0</v>
      </c>
      <c r="Q41" s="40">
        <v>0</v>
      </c>
      <c r="R41" s="42">
        <f t="shared" si="0"/>
        <v>23475</v>
      </c>
      <c r="S41" s="42">
        <v>12350</v>
      </c>
      <c r="T41" s="42">
        <v>1235</v>
      </c>
    </row>
    <row r="42" spans="1:20">
      <c r="A42" s="94">
        <v>633</v>
      </c>
      <c r="B42" s="95" t="s">
        <v>134</v>
      </c>
      <c r="C42" s="40">
        <v>0</v>
      </c>
      <c r="D42" s="40">
        <v>0</v>
      </c>
      <c r="E42" s="40">
        <v>53</v>
      </c>
      <c r="F42" s="40">
        <v>8</v>
      </c>
      <c r="G42" s="40">
        <v>0</v>
      </c>
      <c r="H42" s="40">
        <v>3</v>
      </c>
      <c r="I42" s="40">
        <v>6</v>
      </c>
      <c r="J42" s="40">
        <v>0</v>
      </c>
      <c r="K42" s="40">
        <v>0</v>
      </c>
      <c r="L42" s="40">
        <v>0</v>
      </c>
      <c r="M42" s="40">
        <v>20</v>
      </c>
      <c r="N42" s="40">
        <v>156</v>
      </c>
      <c r="O42" s="40">
        <v>0</v>
      </c>
      <c r="P42" s="40">
        <v>0</v>
      </c>
      <c r="Q42" s="40">
        <v>0</v>
      </c>
      <c r="R42" s="42">
        <f t="shared" si="0"/>
        <v>206975</v>
      </c>
      <c r="S42" s="42">
        <v>22100</v>
      </c>
      <c r="T42" s="42">
        <v>2210</v>
      </c>
    </row>
    <row r="43" spans="1:20">
      <c r="A43" s="94">
        <v>808</v>
      </c>
      <c r="B43" s="95" t="s">
        <v>212</v>
      </c>
      <c r="C43" s="40">
        <v>0</v>
      </c>
      <c r="D43" s="40">
        <v>0</v>
      </c>
      <c r="E43" s="40">
        <v>33</v>
      </c>
      <c r="F43" s="40">
        <v>3</v>
      </c>
      <c r="G43" s="40">
        <v>0</v>
      </c>
      <c r="H43" s="40">
        <v>1</v>
      </c>
      <c r="I43" s="40">
        <v>0</v>
      </c>
      <c r="J43" s="40">
        <v>0</v>
      </c>
      <c r="K43" s="40">
        <v>0</v>
      </c>
      <c r="L43" s="40">
        <v>0</v>
      </c>
      <c r="M43" s="40">
        <v>1</v>
      </c>
      <c r="N43" s="40">
        <v>87</v>
      </c>
      <c r="O43" s="40">
        <v>0</v>
      </c>
      <c r="P43" s="40">
        <v>0</v>
      </c>
      <c r="Q43" s="40">
        <v>1</v>
      </c>
      <c r="R43" s="42">
        <f t="shared" si="0"/>
        <v>63925</v>
      </c>
      <c r="S43" s="42">
        <v>64750</v>
      </c>
      <c r="T43" s="42">
        <v>6475</v>
      </c>
    </row>
    <row r="44" spans="1:20">
      <c r="A44" s="94">
        <v>813</v>
      </c>
      <c r="B44" s="95" t="s">
        <v>216</v>
      </c>
      <c r="C44" s="40">
        <v>0</v>
      </c>
      <c r="D44" s="40">
        <v>0</v>
      </c>
      <c r="E44" s="40">
        <v>3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22</v>
      </c>
      <c r="O44" s="40">
        <v>0</v>
      </c>
      <c r="P44" s="40">
        <v>0</v>
      </c>
      <c r="Q44" s="40">
        <v>0</v>
      </c>
      <c r="R44" s="42">
        <f t="shared" si="0"/>
        <v>700</v>
      </c>
      <c r="S44" s="42">
        <v>16900</v>
      </c>
      <c r="T44" s="42">
        <v>700</v>
      </c>
    </row>
    <row r="45" spans="1:20">
      <c r="A45" s="94">
        <v>812</v>
      </c>
      <c r="B45" s="95" t="s">
        <v>214</v>
      </c>
      <c r="C45" s="40">
        <v>0</v>
      </c>
      <c r="D45" s="40">
        <v>0</v>
      </c>
      <c r="E45" s="40">
        <v>0</v>
      </c>
      <c r="F45" s="40">
        <v>7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78</v>
      </c>
      <c r="O45" s="40">
        <v>0</v>
      </c>
      <c r="P45" s="40">
        <v>0</v>
      </c>
      <c r="Q45" s="40">
        <v>0</v>
      </c>
      <c r="R45" s="42">
        <f t="shared" si="0"/>
        <v>2125</v>
      </c>
      <c r="S45" s="42">
        <v>39550</v>
      </c>
      <c r="T45" s="42">
        <v>2125</v>
      </c>
    </row>
    <row r="46" spans="1:20">
      <c r="A46" s="94">
        <v>807</v>
      </c>
      <c r="B46" s="95" t="s">
        <v>210</v>
      </c>
      <c r="C46" s="40">
        <v>0</v>
      </c>
      <c r="D46" s="40">
        <v>0</v>
      </c>
      <c r="E46" s="40">
        <v>0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27</v>
      </c>
      <c r="O46" s="40">
        <v>0</v>
      </c>
      <c r="P46" s="40">
        <v>0</v>
      </c>
      <c r="Q46" s="40">
        <v>0</v>
      </c>
      <c r="R46" s="42">
        <f t="shared" si="0"/>
        <v>725</v>
      </c>
      <c r="S46" s="42">
        <v>49700</v>
      </c>
      <c r="T46" s="42">
        <v>725</v>
      </c>
    </row>
    <row r="47" spans="1:20">
      <c r="A47" s="94">
        <v>806</v>
      </c>
      <c r="B47" s="95" t="s">
        <v>208</v>
      </c>
      <c r="C47" s="40">
        <v>0</v>
      </c>
      <c r="D47" s="40">
        <v>0</v>
      </c>
      <c r="E47" s="40">
        <v>4</v>
      </c>
      <c r="F47" s="40">
        <v>5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3</v>
      </c>
      <c r="N47" s="40">
        <v>95</v>
      </c>
      <c r="O47" s="40">
        <v>0</v>
      </c>
      <c r="P47" s="40">
        <v>0</v>
      </c>
      <c r="Q47" s="40">
        <v>0</v>
      </c>
      <c r="R47" s="42">
        <f t="shared" si="0"/>
        <v>32700</v>
      </c>
      <c r="S47" s="42">
        <v>73700</v>
      </c>
      <c r="T47" s="42">
        <v>7370</v>
      </c>
    </row>
    <row r="48" spans="1:20">
      <c r="A48" s="94">
        <v>805</v>
      </c>
      <c r="B48" s="95" t="s">
        <v>206</v>
      </c>
      <c r="C48" s="40">
        <v>0</v>
      </c>
      <c r="D48" s="40">
        <v>0</v>
      </c>
      <c r="E48" s="40">
        <v>5</v>
      </c>
      <c r="F48" s="40">
        <v>3</v>
      </c>
      <c r="G48" s="40">
        <v>0</v>
      </c>
      <c r="H48" s="40">
        <v>1</v>
      </c>
      <c r="I48" s="40">
        <v>0</v>
      </c>
      <c r="J48" s="40">
        <v>0</v>
      </c>
      <c r="K48" s="40">
        <v>0</v>
      </c>
      <c r="L48" s="40">
        <v>0</v>
      </c>
      <c r="M48" s="40">
        <v>2</v>
      </c>
      <c r="N48" s="40">
        <v>141</v>
      </c>
      <c r="O48" s="40">
        <v>0</v>
      </c>
      <c r="P48" s="40">
        <v>0</v>
      </c>
      <c r="Q48" s="40">
        <v>2</v>
      </c>
      <c r="R48" s="42">
        <f t="shared" si="0"/>
        <v>123875</v>
      </c>
      <c r="S48" s="42">
        <v>72659</v>
      </c>
      <c r="T48" s="42">
        <v>7266</v>
      </c>
    </row>
    <row r="49" spans="1:20">
      <c r="A49" s="94">
        <v>664</v>
      </c>
      <c r="B49" s="95" t="s">
        <v>194</v>
      </c>
      <c r="C49" s="40">
        <v>0</v>
      </c>
      <c r="D49" s="40">
        <v>0</v>
      </c>
      <c r="E49" s="40">
        <v>88</v>
      </c>
      <c r="F49" s="40">
        <v>121</v>
      </c>
      <c r="G49" s="40">
        <v>0</v>
      </c>
      <c r="H49" s="40">
        <v>2</v>
      </c>
      <c r="I49" s="40">
        <v>6</v>
      </c>
      <c r="J49" s="40">
        <v>0</v>
      </c>
      <c r="K49" s="40">
        <v>0</v>
      </c>
      <c r="L49" s="40">
        <v>1</v>
      </c>
      <c r="M49" s="40">
        <v>120</v>
      </c>
      <c r="N49" s="40">
        <v>3186</v>
      </c>
      <c r="O49" s="40">
        <v>0</v>
      </c>
      <c r="P49" s="40">
        <v>1</v>
      </c>
      <c r="Q49" s="40">
        <v>4</v>
      </c>
      <c r="R49" s="42">
        <f t="shared" si="0"/>
        <v>1547275</v>
      </c>
      <c r="S49" s="42">
        <v>728850</v>
      </c>
      <c r="T49" s="42">
        <v>72885</v>
      </c>
    </row>
    <row r="50" spans="1:20">
      <c r="A50" s="94">
        <v>815</v>
      </c>
      <c r="B50" s="95" t="s">
        <v>220</v>
      </c>
      <c r="C50" s="40">
        <v>0</v>
      </c>
      <c r="D50" s="40">
        <v>1</v>
      </c>
      <c r="E50" s="40">
        <v>102</v>
      </c>
      <c r="F50" s="40">
        <v>207</v>
      </c>
      <c r="G50" s="40">
        <v>0</v>
      </c>
      <c r="H50" s="40">
        <v>11</v>
      </c>
      <c r="I50" s="40">
        <v>4</v>
      </c>
      <c r="J50" s="40">
        <v>0</v>
      </c>
      <c r="K50" s="40">
        <v>0</v>
      </c>
      <c r="L50" s="40">
        <v>1</v>
      </c>
      <c r="M50" s="40">
        <v>16</v>
      </c>
      <c r="N50" s="40">
        <v>1087</v>
      </c>
      <c r="O50" s="40">
        <v>0</v>
      </c>
      <c r="P50" s="40">
        <v>0</v>
      </c>
      <c r="Q50" s="40">
        <v>2</v>
      </c>
      <c r="R50" s="42">
        <f t="shared" si="0"/>
        <v>307875</v>
      </c>
      <c r="S50" s="42">
        <v>472350</v>
      </c>
      <c r="T50" s="42">
        <v>47235</v>
      </c>
    </row>
    <row r="51" spans="1:20">
      <c r="A51" s="94">
        <v>842</v>
      </c>
      <c r="B51" s="95" t="s">
        <v>240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2">
        <f t="shared" si="0"/>
        <v>0</v>
      </c>
      <c r="S51" s="42">
        <v>81</v>
      </c>
      <c r="T51" s="42">
        <v>0</v>
      </c>
    </row>
    <row r="52" spans="1:20">
      <c r="A52" s="94">
        <v>108</v>
      </c>
      <c r="B52" s="95" t="s">
        <v>16</v>
      </c>
      <c r="C52" s="40">
        <v>0</v>
      </c>
      <c r="D52" s="40">
        <v>3</v>
      </c>
      <c r="E52" s="40">
        <v>967</v>
      </c>
      <c r="F52" s="40">
        <v>349</v>
      </c>
      <c r="G52" s="40">
        <v>0</v>
      </c>
      <c r="H52" s="40">
        <v>28</v>
      </c>
      <c r="I52" s="40">
        <v>12</v>
      </c>
      <c r="J52" s="40">
        <v>0</v>
      </c>
      <c r="K52" s="40">
        <v>0</v>
      </c>
      <c r="L52" s="40">
        <v>1</v>
      </c>
      <c r="M52" s="40">
        <v>271</v>
      </c>
      <c r="N52" s="40">
        <v>17423</v>
      </c>
      <c r="O52" s="40">
        <v>0</v>
      </c>
      <c r="P52" s="40">
        <v>10</v>
      </c>
      <c r="Q52" s="40">
        <v>10</v>
      </c>
      <c r="R52" s="42">
        <f t="shared" si="0"/>
        <v>4213800</v>
      </c>
      <c r="S52" s="42">
        <v>2478050</v>
      </c>
      <c r="T52" s="42">
        <v>247805</v>
      </c>
    </row>
    <row r="53" spans="1:20">
      <c r="A53" s="94">
        <v>867</v>
      </c>
      <c r="B53" s="95" t="s">
        <v>256</v>
      </c>
      <c r="C53" s="40">
        <v>0</v>
      </c>
      <c r="D53" s="40">
        <v>0</v>
      </c>
      <c r="E53" s="40">
        <v>22</v>
      </c>
      <c r="F53" s="40">
        <v>1</v>
      </c>
      <c r="G53" s="40">
        <v>0</v>
      </c>
      <c r="H53" s="40">
        <v>3</v>
      </c>
      <c r="I53" s="40">
        <v>1</v>
      </c>
      <c r="J53" s="40">
        <v>0</v>
      </c>
      <c r="K53" s="40">
        <v>0</v>
      </c>
      <c r="L53" s="40">
        <v>0</v>
      </c>
      <c r="M53" s="40">
        <v>0</v>
      </c>
      <c r="N53" s="40">
        <v>23</v>
      </c>
      <c r="O53" s="40">
        <v>0</v>
      </c>
      <c r="P53" s="40">
        <v>0</v>
      </c>
      <c r="Q53" s="40">
        <v>0</v>
      </c>
      <c r="R53" s="42">
        <f t="shared" si="0"/>
        <v>1800</v>
      </c>
      <c r="S53" s="42">
        <v>7600</v>
      </c>
      <c r="T53" s="42">
        <v>760</v>
      </c>
    </row>
    <row r="54" spans="1:20">
      <c r="A54" s="94">
        <v>163</v>
      </c>
      <c r="B54" s="95" t="s">
        <v>84</v>
      </c>
      <c r="C54" s="40">
        <v>0</v>
      </c>
      <c r="D54" s="40">
        <v>0</v>
      </c>
      <c r="E54" s="40">
        <v>0</v>
      </c>
      <c r="F54" s="40">
        <v>3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44</v>
      </c>
      <c r="O54" s="40">
        <v>0</v>
      </c>
      <c r="P54" s="40">
        <v>0</v>
      </c>
      <c r="Q54" s="40">
        <v>0</v>
      </c>
      <c r="R54" s="42">
        <f t="shared" si="0"/>
        <v>1175</v>
      </c>
      <c r="S54" s="42">
        <v>16050</v>
      </c>
      <c r="T54" s="42">
        <v>1175</v>
      </c>
    </row>
    <row r="55" spans="1:20">
      <c r="A55" s="94">
        <v>152</v>
      </c>
      <c r="B55" s="95" t="s">
        <v>62</v>
      </c>
      <c r="C55" s="40">
        <v>0</v>
      </c>
      <c r="D55" s="40">
        <v>0</v>
      </c>
      <c r="E55" s="40">
        <v>6</v>
      </c>
      <c r="F55" s="40">
        <v>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27</v>
      </c>
      <c r="O55" s="40">
        <v>0</v>
      </c>
      <c r="P55" s="40">
        <v>0</v>
      </c>
      <c r="Q55" s="40">
        <v>0</v>
      </c>
      <c r="R55" s="42">
        <f t="shared" si="0"/>
        <v>1050</v>
      </c>
      <c r="S55" s="42">
        <v>1850</v>
      </c>
      <c r="T55" s="42">
        <v>185</v>
      </c>
    </row>
    <row r="56" spans="1:20">
      <c r="A56" s="94">
        <v>145</v>
      </c>
      <c r="B56" s="95" t="s">
        <v>48</v>
      </c>
      <c r="C56" s="40">
        <v>0</v>
      </c>
      <c r="D56" s="40">
        <v>0</v>
      </c>
      <c r="E56" s="40">
        <v>9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57</v>
      </c>
      <c r="O56" s="40">
        <v>0</v>
      </c>
      <c r="P56" s="40">
        <v>0</v>
      </c>
      <c r="Q56" s="40">
        <v>0</v>
      </c>
      <c r="R56" s="42">
        <f t="shared" si="0"/>
        <v>1925</v>
      </c>
      <c r="S56" s="42">
        <v>14500</v>
      </c>
      <c r="T56" s="42">
        <v>1450</v>
      </c>
    </row>
    <row r="57" spans="1:20">
      <c r="A57" s="94">
        <v>161</v>
      </c>
      <c r="B57" s="95" t="s">
        <v>80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1</v>
      </c>
      <c r="O57" s="40">
        <v>0</v>
      </c>
      <c r="P57" s="40">
        <v>0</v>
      </c>
      <c r="Q57" s="40">
        <v>0</v>
      </c>
      <c r="R57" s="42">
        <f t="shared" si="0"/>
        <v>25</v>
      </c>
      <c r="S57" s="42">
        <v>2050</v>
      </c>
      <c r="T57" s="42">
        <v>25</v>
      </c>
    </row>
    <row r="58" spans="1:20">
      <c r="A58" s="94">
        <v>645</v>
      </c>
      <c r="B58" s="95" t="s">
        <v>158</v>
      </c>
      <c r="C58" s="40">
        <v>0</v>
      </c>
      <c r="D58" s="40">
        <v>0</v>
      </c>
      <c r="E58" s="40">
        <v>11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2</v>
      </c>
      <c r="N58" s="40">
        <v>8</v>
      </c>
      <c r="O58" s="40">
        <v>0</v>
      </c>
      <c r="P58" s="40">
        <v>0</v>
      </c>
      <c r="Q58" s="40">
        <v>0</v>
      </c>
      <c r="R58" s="42">
        <f t="shared" si="0"/>
        <v>20800</v>
      </c>
      <c r="S58" s="42">
        <v>4300</v>
      </c>
      <c r="T58" s="42">
        <v>430</v>
      </c>
    </row>
    <row r="59" spans="1:20">
      <c r="A59" s="94">
        <v>952</v>
      </c>
      <c r="B59" s="95" t="s">
        <v>266</v>
      </c>
      <c r="C59" s="40">
        <v>0</v>
      </c>
      <c r="D59" s="40">
        <v>0</v>
      </c>
      <c r="E59" s="40">
        <v>0</v>
      </c>
      <c r="F59" s="40">
        <v>875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4</v>
      </c>
      <c r="M59" s="40">
        <v>0</v>
      </c>
      <c r="N59" s="40">
        <v>0</v>
      </c>
      <c r="O59" s="40">
        <v>0</v>
      </c>
      <c r="P59" s="40">
        <v>0</v>
      </c>
      <c r="Q59" s="40">
        <v>1</v>
      </c>
      <c r="R59" s="42">
        <f t="shared" si="0"/>
        <v>111875</v>
      </c>
      <c r="S59" s="42">
        <v>559656</v>
      </c>
      <c r="T59" s="42">
        <v>55966</v>
      </c>
    </row>
    <row r="60" spans="1:20">
      <c r="A60" s="94">
        <v>955</v>
      </c>
      <c r="B60" s="95" t="s">
        <v>270</v>
      </c>
      <c r="C60" s="40">
        <v>0</v>
      </c>
      <c r="D60" s="40">
        <v>0</v>
      </c>
      <c r="E60" s="40">
        <v>0</v>
      </c>
      <c r="F60" s="40">
        <v>196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1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2">
        <f t="shared" si="0"/>
        <v>14900</v>
      </c>
      <c r="S60" s="42">
        <v>68850</v>
      </c>
      <c r="T60" s="42">
        <v>6885</v>
      </c>
    </row>
    <row r="61" spans="1:20">
      <c r="A61" s="94">
        <v>833</v>
      </c>
      <c r="B61" s="95" t="s">
        <v>234</v>
      </c>
      <c r="C61" s="40">
        <v>0</v>
      </c>
      <c r="D61" s="40">
        <v>0</v>
      </c>
      <c r="E61" s="40">
        <v>32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2">
        <f t="shared" si="0"/>
        <v>1600</v>
      </c>
      <c r="S61" s="42">
        <v>350</v>
      </c>
      <c r="T61" s="42">
        <v>35</v>
      </c>
    </row>
    <row r="62" spans="1:20">
      <c r="A62" s="94">
        <v>956</v>
      </c>
      <c r="B62" s="95" t="s">
        <v>272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2">
        <f t="shared" si="0"/>
        <v>0</v>
      </c>
      <c r="S62" s="42">
        <v>189</v>
      </c>
      <c r="T62" s="42">
        <v>0</v>
      </c>
    </row>
    <row r="63" spans="1:20">
      <c r="A63" s="94">
        <v>957</v>
      </c>
      <c r="B63" s="95" t="s">
        <v>274</v>
      </c>
      <c r="C63" s="40">
        <v>0</v>
      </c>
      <c r="D63" s="40">
        <v>0</v>
      </c>
      <c r="E63" s="40">
        <v>0</v>
      </c>
      <c r="F63" s="40">
        <v>324</v>
      </c>
      <c r="G63" s="40">
        <v>0</v>
      </c>
      <c r="H63" s="40">
        <v>0</v>
      </c>
      <c r="I63" s="40">
        <v>0</v>
      </c>
      <c r="J63" s="40">
        <v>2</v>
      </c>
      <c r="K63" s="40">
        <v>0</v>
      </c>
      <c r="L63" s="40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2">
        <f t="shared" si="0"/>
        <v>58100</v>
      </c>
      <c r="S63" s="42">
        <v>226665</v>
      </c>
      <c r="T63" s="42">
        <v>22667</v>
      </c>
    </row>
    <row r="64" spans="1:20">
      <c r="A64" s="94">
        <v>843</v>
      </c>
      <c r="B64" s="95" t="s">
        <v>242</v>
      </c>
      <c r="C64" s="40">
        <v>0</v>
      </c>
      <c r="D64" s="40">
        <v>0</v>
      </c>
      <c r="E64" s="40">
        <v>27</v>
      </c>
      <c r="F64" s="40">
        <v>6</v>
      </c>
      <c r="G64" s="40">
        <v>0</v>
      </c>
      <c r="H64" s="40">
        <v>1</v>
      </c>
      <c r="I64" s="40">
        <v>1</v>
      </c>
      <c r="J64" s="40">
        <v>0</v>
      </c>
      <c r="K64" s="40">
        <v>0</v>
      </c>
      <c r="L64" s="40">
        <v>0</v>
      </c>
      <c r="M64" s="40">
        <v>0</v>
      </c>
      <c r="N64" s="40">
        <v>18</v>
      </c>
      <c r="O64" s="40">
        <v>0</v>
      </c>
      <c r="P64" s="40">
        <v>0</v>
      </c>
      <c r="Q64" s="40">
        <v>0</v>
      </c>
      <c r="R64" s="42">
        <f t="shared" si="0"/>
        <v>2000</v>
      </c>
      <c r="S64" s="42">
        <v>14350</v>
      </c>
      <c r="T64" s="42">
        <v>1435</v>
      </c>
    </row>
    <row r="65" spans="1:20">
      <c r="A65" s="94">
        <v>868</v>
      </c>
      <c r="B65" s="95" t="s">
        <v>258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2">
        <f t="shared" si="0"/>
        <v>0</v>
      </c>
      <c r="S65" s="42">
        <v>2457</v>
      </c>
      <c r="T65" s="42">
        <v>0</v>
      </c>
    </row>
    <row r="66" spans="1:20">
      <c r="A66" s="94">
        <v>826</v>
      </c>
      <c r="B66" s="95" t="s">
        <v>230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3</v>
      </c>
      <c r="O66" s="40">
        <v>0</v>
      </c>
      <c r="P66" s="40">
        <v>0</v>
      </c>
      <c r="Q66" s="40">
        <v>0</v>
      </c>
      <c r="R66" s="42">
        <f t="shared" si="0"/>
        <v>75</v>
      </c>
      <c r="S66" s="42">
        <v>1900</v>
      </c>
      <c r="T66" s="42">
        <v>75</v>
      </c>
    </row>
    <row r="67" spans="1:20">
      <c r="A67" s="94">
        <v>844</v>
      </c>
      <c r="B67" s="95" t="s">
        <v>244</v>
      </c>
      <c r="C67" s="40">
        <v>0</v>
      </c>
      <c r="D67" s="40">
        <v>0</v>
      </c>
      <c r="E67" s="40">
        <v>0</v>
      </c>
      <c r="F67" s="40">
        <v>14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2">
        <f t="shared" si="0"/>
        <v>350</v>
      </c>
      <c r="S67" s="42">
        <v>11664</v>
      </c>
      <c r="T67" s="42">
        <v>350</v>
      </c>
    </row>
    <row r="68" spans="1:20">
      <c r="A68" s="94">
        <v>217</v>
      </c>
      <c r="B68" s="95" t="s">
        <v>106</v>
      </c>
      <c r="C68" s="40">
        <v>0</v>
      </c>
      <c r="D68" s="40">
        <v>2</v>
      </c>
      <c r="E68" s="40">
        <v>14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3</v>
      </c>
      <c r="O68" s="40">
        <v>0</v>
      </c>
      <c r="P68" s="40">
        <v>0</v>
      </c>
      <c r="Q68" s="40">
        <v>0</v>
      </c>
      <c r="R68" s="42">
        <f t="shared" ref="R68:R131" si="1">+C68*25+D68*50+E68*50+F68*25+G68*10000+H68*25+I68*25+J68*10000+K68*1000+L68*10000+M68*10000+N68*25+O68*100000+P68*50000+Q68*50000</f>
        <v>900</v>
      </c>
      <c r="S68" s="42">
        <v>3000</v>
      </c>
      <c r="T68" s="42">
        <v>300</v>
      </c>
    </row>
    <row r="69" spans="1:20">
      <c r="A69" s="94">
        <v>167</v>
      </c>
      <c r="B69" s="95" t="s">
        <v>92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10</v>
      </c>
      <c r="N69" s="40">
        <v>50</v>
      </c>
      <c r="O69" s="40">
        <v>0</v>
      </c>
      <c r="P69" s="40">
        <v>0</v>
      </c>
      <c r="Q69" s="40">
        <v>0</v>
      </c>
      <c r="R69" s="42">
        <f t="shared" si="1"/>
        <v>101250</v>
      </c>
      <c r="S69" s="42">
        <v>12250</v>
      </c>
      <c r="T69" s="42">
        <v>1225</v>
      </c>
    </row>
    <row r="70" spans="1:20">
      <c r="A70" s="94">
        <v>841</v>
      </c>
      <c r="B70" s="95" t="s">
        <v>238</v>
      </c>
      <c r="C70" s="40">
        <v>0</v>
      </c>
      <c r="D70" s="40">
        <v>57</v>
      </c>
      <c r="E70" s="40">
        <v>227</v>
      </c>
      <c r="F70" s="40">
        <v>138</v>
      </c>
      <c r="G70" s="40">
        <v>0</v>
      </c>
      <c r="H70" s="40">
        <v>4</v>
      </c>
      <c r="I70" s="40">
        <v>3</v>
      </c>
      <c r="J70" s="40">
        <v>0</v>
      </c>
      <c r="K70" s="40">
        <v>0</v>
      </c>
      <c r="L70" s="40">
        <v>0</v>
      </c>
      <c r="M70" s="40">
        <v>84</v>
      </c>
      <c r="N70" s="40">
        <v>1405</v>
      </c>
      <c r="O70" s="40">
        <v>0</v>
      </c>
      <c r="P70" s="40">
        <v>0</v>
      </c>
      <c r="Q70" s="40">
        <v>0</v>
      </c>
      <c r="R70" s="42">
        <f t="shared" si="1"/>
        <v>892950</v>
      </c>
      <c r="S70" s="42">
        <v>516900</v>
      </c>
      <c r="T70" s="42">
        <v>51690</v>
      </c>
    </row>
    <row r="71" spans="1:20">
      <c r="A71" s="94">
        <v>986</v>
      </c>
      <c r="B71" s="95" t="s">
        <v>284</v>
      </c>
      <c r="C71" s="40">
        <v>0</v>
      </c>
      <c r="D71" s="40">
        <v>3</v>
      </c>
      <c r="E71" s="40">
        <v>263</v>
      </c>
      <c r="F71" s="40">
        <v>197</v>
      </c>
      <c r="G71" s="40">
        <v>0</v>
      </c>
      <c r="H71" s="40">
        <v>8</v>
      </c>
      <c r="I71" s="40">
        <v>6</v>
      </c>
      <c r="J71" s="40">
        <v>0</v>
      </c>
      <c r="K71" s="40">
        <v>0</v>
      </c>
      <c r="L71" s="40">
        <v>0</v>
      </c>
      <c r="M71" s="40">
        <v>19</v>
      </c>
      <c r="N71" s="40">
        <v>2724</v>
      </c>
      <c r="O71" s="40">
        <v>1</v>
      </c>
      <c r="P71" s="40">
        <v>0</v>
      </c>
      <c r="Q71" s="40">
        <v>3</v>
      </c>
      <c r="R71" s="42">
        <f t="shared" si="1"/>
        <v>526675</v>
      </c>
      <c r="S71" s="42">
        <v>1433990</v>
      </c>
      <c r="T71" s="42">
        <v>143399</v>
      </c>
    </row>
    <row r="72" spans="1:20">
      <c r="A72" s="94">
        <v>106</v>
      </c>
      <c r="B72" s="95" t="s">
        <v>14</v>
      </c>
      <c r="C72" s="40">
        <v>0</v>
      </c>
      <c r="D72" s="40">
        <v>0</v>
      </c>
      <c r="E72" s="40">
        <v>551</v>
      </c>
      <c r="F72" s="40">
        <v>249</v>
      </c>
      <c r="G72" s="40">
        <v>0</v>
      </c>
      <c r="H72" s="40">
        <v>13</v>
      </c>
      <c r="I72" s="40">
        <v>2</v>
      </c>
      <c r="J72" s="40">
        <v>1</v>
      </c>
      <c r="K72" s="40">
        <v>0</v>
      </c>
      <c r="L72" s="40">
        <v>2</v>
      </c>
      <c r="M72" s="40">
        <v>120</v>
      </c>
      <c r="N72" s="40">
        <v>3956</v>
      </c>
      <c r="O72" s="40">
        <v>0</v>
      </c>
      <c r="P72" s="40">
        <v>0</v>
      </c>
      <c r="Q72" s="40">
        <v>4</v>
      </c>
      <c r="R72" s="42">
        <f t="shared" si="1"/>
        <v>1563050</v>
      </c>
      <c r="S72" s="42">
        <v>1581263</v>
      </c>
      <c r="T72" s="42">
        <v>158126</v>
      </c>
    </row>
    <row r="73" spans="1:20">
      <c r="A73" s="94">
        <v>103</v>
      </c>
      <c r="B73" s="95" t="s">
        <v>10</v>
      </c>
      <c r="C73" s="40">
        <v>0</v>
      </c>
      <c r="D73" s="40">
        <v>5</v>
      </c>
      <c r="E73" s="40">
        <v>274</v>
      </c>
      <c r="F73" s="40">
        <v>559</v>
      </c>
      <c r="G73" s="40">
        <v>1</v>
      </c>
      <c r="H73" s="40">
        <v>9</v>
      </c>
      <c r="I73" s="40">
        <v>6</v>
      </c>
      <c r="J73" s="40">
        <v>4</v>
      </c>
      <c r="K73" s="40">
        <v>0</v>
      </c>
      <c r="L73" s="40">
        <v>4</v>
      </c>
      <c r="M73" s="40">
        <v>18</v>
      </c>
      <c r="N73" s="40">
        <v>1583</v>
      </c>
      <c r="O73" s="40">
        <v>0</v>
      </c>
      <c r="P73" s="40">
        <v>0</v>
      </c>
      <c r="Q73" s="40">
        <v>1</v>
      </c>
      <c r="R73" s="42">
        <f t="shared" si="1"/>
        <v>387875</v>
      </c>
      <c r="S73" s="42">
        <v>916148</v>
      </c>
      <c r="T73" s="42">
        <v>91615</v>
      </c>
    </row>
    <row r="74" spans="1:20">
      <c r="A74" s="94">
        <v>634</v>
      </c>
      <c r="B74" s="95" t="s">
        <v>136</v>
      </c>
      <c r="C74" s="40">
        <v>0</v>
      </c>
      <c r="D74" s="40">
        <v>0</v>
      </c>
      <c r="E74" s="40">
        <v>143</v>
      </c>
      <c r="F74" s="40">
        <v>26</v>
      </c>
      <c r="G74" s="40">
        <v>0</v>
      </c>
      <c r="H74" s="40">
        <v>10</v>
      </c>
      <c r="I74" s="40">
        <v>11</v>
      </c>
      <c r="J74" s="40">
        <v>0</v>
      </c>
      <c r="K74" s="40">
        <v>0</v>
      </c>
      <c r="L74" s="40">
        <v>0</v>
      </c>
      <c r="M74" s="40">
        <v>121</v>
      </c>
      <c r="N74" s="40">
        <v>880</v>
      </c>
      <c r="O74" s="40">
        <v>0</v>
      </c>
      <c r="P74" s="40">
        <v>3</v>
      </c>
      <c r="Q74" s="40">
        <v>2</v>
      </c>
      <c r="R74" s="42">
        <f t="shared" si="1"/>
        <v>1490325</v>
      </c>
      <c r="S74" s="42">
        <v>194150</v>
      </c>
      <c r="T74" s="42">
        <v>19415</v>
      </c>
    </row>
    <row r="75" spans="1:20">
      <c r="A75" s="94">
        <v>218</v>
      </c>
      <c r="B75" s="95" t="s">
        <v>108</v>
      </c>
      <c r="C75" s="40">
        <v>0</v>
      </c>
      <c r="D75" s="40">
        <v>0</v>
      </c>
      <c r="E75" s="40">
        <v>35</v>
      </c>
      <c r="F75" s="40">
        <v>30</v>
      </c>
      <c r="G75" s="40">
        <v>0</v>
      </c>
      <c r="H75" s="40">
        <v>2</v>
      </c>
      <c r="I75" s="40">
        <v>0</v>
      </c>
      <c r="J75" s="40">
        <v>0</v>
      </c>
      <c r="K75" s="40">
        <v>0</v>
      </c>
      <c r="L75" s="40">
        <v>0</v>
      </c>
      <c r="M75" s="40">
        <v>32</v>
      </c>
      <c r="N75" s="40">
        <v>1198</v>
      </c>
      <c r="O75" s="40">
        <v>0</v>
      </c>
      <c r="P75" s="40">
        <v>0</v>
      </c>
      <c r="Q75" s="40">
        <v>0</v>
      </c>
      <c r="R75" s="42">
        <f t="shared" si="1"/>
        <v>352500</v>
      </c>
      <c r="S75" s="42">
        <v>112750</v>
      </c>
      <c r="T75" s="42">
        <v>11275</v>
      </c>
    </row>
    <row r="76" spans="1:20">
      <c r="A76" s="94">
        <v>118</v>
      </c>
      <c r="B76" s="95" t="s">
        <v>22</v>
      </c>
      <c r="C76" s="40">
        <v>0</v>
      </c>
      <c r="D76" s="40">
        <v>103</v>
      </c>
      <c r="E76" s="40">
        <v>554</v>
      </c>
      <c r="F76" s="40">
        <v>2318</v>
      </c>
      <c r="G76" s="40">
        <v>0</v>
      </c>
      <c r="H76" s="40">
        <v>118</v>
      </c>
      <c r="I76" s="40">
        <v>49</v>
      </c>
      <c r="J76" s="40">
        <v>0</v>
      </c>
      <c r="K76" s="40">
        <v>0</v>
      </c>
      <c r="L76" s="40">
        <v>0</v>
      </c>
      <c r="M76" s="40">
        <v>449</v>
      </c>
      <c r="N76" s="40">
        <v>63529</v>
      </c>
      <c r="O76" s="40">
        <v>2</v>
      </c>
      <c r="P76" s="40">
        <v>0</v>
      </c>
      <c r="Q76" s="40">
        <v>0</v>
      </c>
      <c r="R76" s="42">
        <f t="shared" si="1"/>
        <v>6373200</v>
      </c>
      <c r="S76" s="42">
        <v>13410650</v>
      </c>
      <c r="T76" s="42">
        <v>1341065</v>
      </c>
    </row>
    <row r="77" spans="1:20">
      <c r="A77" s="94">
        <v>130</v>
      </c>
      <c r="B77" s="95" t="s">
        <v>34</v>
      </c>
      <c r="C77" s="40">
        <v>0</v>
      </c>
      <c r="D77" s="40">
        <v>0</v>
      </c>
      <c r="E77" s="40">
        <v>2</v>
      </c>
      <c r="F77" s="40">
        <v>7</v>
      </c>
      <c r="G77" s="40">
        <v>0</v>
      </c>
      <c r="H77" s="40">
        <v>4</v>
      </c>
      <c r="I77" s="40">
        <v>1</v>
      </c>
      <c r="J77" s="40">
        <v>0</v>
      </c>
      <c r="K77" s="40">
        <v>0</v>
      </c>
      <c r="L77" s="40">
        <v>0</v>
      </c>
      <c r="M77" s="40">
        <v>2</v>
      </c>
      <c r="N77" s="40">
        <v>256</v>
      </c>
      <c r="O77" s="40">
        <v>0</v>
      </c>
      <c r="P77" s="40">
        <v>0</v>
      </c>
      <c r="Q77" s="40">
        <v>0</v>
      </c>
      <c r="R77" s="42">
        <f t="shared" si="1"/>
        <v>26800</v>
      </c>
      <c r="S77" s="42">
        <v>64336</v>
      </c>
      <c r="T77" s="42">
        <v>6434</v>
      </c>
    </row>
    <row r="78" spans="1:20">
      <c r="A78" s="94">
        <v>124</v>
      </c>
      <c r="B78" s="95" t="s">
        <v>24</v>
      </c>
      <c r="C78" s="40">
        <v>0</v>
      </c>
      <c r="D78" s="40">
        <v>8</v>
      </c>
      <c r="E78" s="40">
        <v>209</v>
      </c>
      <c r="F78" s="40">
        <v>1184</v>
      </c>
      <c r="G78" s="40">
        <v>0</v>
      </c>
      <c r="H78" s="40">
        <v>13</v>
      </c>
      <c r="I78" s="40">
        <v>15</v>
      </c>
      <c r="J78" s="40">
        <v>0</v>
      </c>
      <c r="K78" s="40">
        <v>0</v>
      </c>
      <c r="L78" s="40">
        <v>4</v>
      </c>
      <c r="M78" s="40">
        <v>641</v>
      </c>
      <c r="N78" s="40">
        <v>7614</v>
      </c>
      <c r="O78" s="40">
        <v>0</v>
      </c>
      <c r="P78" s="40">
        <v>3</v>
      </c>
      <c r="Q78" s="40">
        <v>1</v>
      </c>
      <c r="R78" s="42">
        <f t="shared" si="1"/>
        <v>6881500</v>
      </c>
      <c r="S78" s="42">
        <v>4033850</v>
      </c>
      <c r="T78" s="42">
        <v>403385</v>
      </c>
    </row>
    <row r="79" spans="1:20">
      <c r="A79" s="94">
        <v>102</v>
      </c>
      <c r="B79" s="95" t="s">
        <v>8</v>
      </c>
      <c r="C79" s="40">
        <v>0</v>
      </c>
      <c r="D79" s="40">
        <v>0</v>
      </c>
      <c r="E79" s="40">
        <v>185</v>
      </c>
      <c r="F79" s="40">
        <v>154</v>
      </c>
      <c r="G79" s="40">
        <v>0</v>
      </c>
      <c r="H79" s="40">
        <v>1</v>
      </c>
      <c r="I79" s="40">
        <v>0</v>
      </c>
      <c r="J79" s="40">
        <v>0</v>
      </c>
      <c r="K79" s="40">
        <v>0</v>
      </c>
      <c r="L79" s="40">
        <v>3</v>
      </c>
      <c r="M79" s="40">
        <v>6</v>
      </c>
      <c r="N79" s="40">
        <v>696</v>
      </c>
      <c r="O79" s="40">
        <v>0</v>
      </c>
      <c r="P79" s="40">
        <v>0</v>
      </c>
      <c r="Q79" s="40">
        <v>2</v>
      </c>
      <c r="R79" s="42">
        <f t="shared" si="1"/>
        <v>220525</v>
      </c>
      <c r="S79" s="42">
        <v>308621</v>
      </c>
      <c r="T79" s="42">
        <v>30862</v>
      </c>
    </row>
    <row r="80" spans="1:20">
      <c r="A80" s="94">
        <v>129</v>
      </c>
      <c r="B80" s="95" t="s">
        <v>32</v>
      </c>
      <c r="C80" s="40">
        <v>0</v>
      </c>
      <c r="D80" s="40">
        <v>0</v>
      </c>
      <c r="E80" s="40">
        <v>230</v>
      </c>
      <c r="F80" s="40">
        <v>98</v>
      </c>
      <c r="G80" s="40">
        <v>0</v>
      </c>
      <c r="H80" s="40">
        <v>3</v>
      </c>
      <c r="I80" s="40">
        <v>3</v>
      </c>
      <c r="J80" s="40">
        <v>0</v>
      </c>
      <c r="K80" s="40">
        <v>0</v>
      </c>
      <c r="L80" s="40">
        <v>1</v>
      </c>
      <c r="M80" s="40">
        <v>10</v>
      </c>
      <c r="N80" s="40">
        <v>1340</v>
      </c>
      <c r="O80" s="40">
        <v>0</v>
      </c>
      <c r="P80" s="40">
        <v>0</v>
      </c>
      <c r="Q80" s="40">
        <v>1</v>
      </c>
      <c r="R80" s="42">
        <f t="shared" si="1"/>
        <v>207600</v>
      </c>
      <c r="S80" s="42">
        <v>1449842</v>
      </c>
      <c r="T80" s="42">
        <v>144984</v>
      </c>
    </row>
    <row r="81" spans="1:20">
      <c r="A81" s="94">
        <v>132</v>
      </c>
      <c r="B81" s="95" t="s">
        <v>36</v>
      </c>
      <c r="C81" s="40">
        <v>0</v>
      </c>
      <c r="D81" s="40">
        <v>11</v>
      </c>
      <c r="E81" s="40">
        <v>193</v>
      </c>
      <c r="F81" s="40">
        <v>574</v>
      </c>
      <c r="G81" s="40">
        <v>0</v>
      </c>
      <c r="H81" s="40">
        <v>11</v>
      </c>
      <c r="I81" s="40">
        <v>4</v>
      </c>
      <c r="J81" s="40">
        <v>0</v>
      </c>
      <c r="K81" s="40">
        <v>0</v>
      </c>
      <c r="L81" s="40">
        <v>3</v>
      </c>
      <c r="M81" s="40">
        <v>302</v>
      </c>
      <c r="N81" s="40">
        <v>6902</v>
      </c>
      <c r="O81" s="40">
        <v>0</v>
      </c>
      <c r="P81" s="40">
        <v>0</v>
      </c>
      <c r="Q81" s="40">
        <v>1</v>
      </c>
      <c r="R81" s="42">
        <f t="shared" si="1"/>
        <v>3297475</v>
      </c>
      <c r="S81" s="42">
        <v>1565327</v>
      </c>
      <c r="T81" s="42">
        <v>156533</v>
      </c>
    </row>
    <row r="82" spans="1:20">
      <c r="A82" s="94">
        <v>127</v>
      </c>
      <c r="B82" s="95" t="s">
        <v>30</v>
      </c>
      <c r="C82" s="40">
        <v>0</v>
      </c>
      <c r="D82" s="40">
        <v>10</v>
      </c>
      <c r="E82" s="40">
        <v>651</v>
      </c>
      <c r="F82" s="40">
        <v>705</v>
      </c>
      <c r="G82" s="40">
        <v>1</v>
      </c>
      <c r="H82" s="40">
        <v>45</v>
      </c>
      <c r="I82" s="40">
        <v>18</v>
      </c>
      <c r="J82" s="40">
        <v>4</v>
      </c>
      <c r="K82" s="40">
        <v>0</v>
      </c>
      <c r="L82" s="40">
        <v>5</v>
      </c>
      <c r="M82" s="40">
        <v>679</v>
      </c>
      <c r="N82" s="40">
        <v>23883</v>
      </c>
      <c r="O82" s="40">
        <v>0</v>
      </c>
      <c r="P82" s="40">
        <v>17</v>
      </c>
      <c r="Q82" s="40">
        <v>28</v>
      </c>
      <c r="R82" s="42">
        <f t="shared" si="1"/>
        <v>9789325</v>
      </c>
      <c r="S82" s="42">
        <v>5054550</v>
      </c>
      <c r="T82" s="42">
        <v>505455</v>
      </c>
    </row>
    <row r="83" spans="1:20">
      <c r="A83" s="94">
        <v>111</v>
      </c>
      <c r="B83" s="95" t="s">
        <v>18</v>
      </c>
      <c r="C83" s="40">
        <v>0</v>
      </c>
      <c r="D83" s="40">
        <v>0</v>
      </c>
      <c r="E83" s="40">
        <v>0</v>
      </c>
      <c r="F83" s="40">
        <v>5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80</v>
      </c>
      <c r="O83" s="40">
        <v>0</v>
      </c>
      <c r="P83" s="40">
        <v>0</v>
      </c>
      <c r="Q83" s="40">
        <v>0</v>
      </c>
      <c r="R83" s="42">
        <f t="shared" si="1"/>
        <v>2125</v>
      </c>
      <c r="S83" s="42">
        <v>15140</v>
      </c>
      <c r="T83" s="42">
        <v>1514</v>
      </c>
    </row>
    <row r="84" spans="1:20">
      <c r="A84" s="94">
        <v>138</v>
      </c>
      <c r="B84" s="95" t="s">
        <v>42</v>
      </c>
      <c r="C84" s="40">
        <v>0</v>
      </c>
      <c r="D84" s="40">
        <v>0</v>
      </c>
      <c r="E84" s="40">
        <v>0</v>
      </c>
      <c r="F84" s="40">
        <v>3</v>
      </c>
      <c r="G84" s="40">
        <v>0</v>
      </c>
      <c r="H84" s="40">
        <v>0</v>
      </c>
      <c r="I84" s="40">
        <v>1</v>
      </c>
      <c r="J84" s="40">
        <v>0</v>
      </c>
      <c r="K84" s="40">
        <v>0</v>
      </c>
      <c r="L84" s="40">
        <v>0</v>
      </c>
      <c r="M84" s="40">
        <v>2</v>
      </c>
      <c r="N84" s="40">
        <v>118</v>
      </c>
      <c r="O84" s="40">
        <v>0</v>
      </c>
      <c r="P84" s="40">
        <v>0</v>
      </c>
      <c r="Q84" s="40">
        <v>0</v>
      </c>
      <c r="R84" s="42">
        <f t="shared" si="1"/>
        <v>23050</v>
      </c>
      <c r="S84" s="42">
        <v>47350</v>
      </c>
      <c r="T84" s="42">
        <v>4735</v>
      </c>
    </row>
    <row r="85" spans="1:20">
      <c r="A85" s="94">
        <v>214</v>
      </c>
      <c r="B85" s="95" t="s">
        <v>104</v>
      </c>
      <c r="C85" s="40">
        <v>0</v>
      </c>
      <c r="D85" s="40">
        <v>4</v>
      </c>
      <c r="E85" s="40">
        <v>1</v>
      </c>
      <c r="F85" s="40">
        <v>4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9</v>
      </c>
      <c r="N85" s="40">
        <v>485</v>
      </c>
      <c r="O85" s="40">
        <v>0</v>
      </c>
      <c r="P85" s="40">
        <v>0</v>
      </c>
      <c r="Q85" s="40">
        <v>0</v>
      </c>
      <c r="R85" s="42">
        <f t="shared" si="1"/>
        <v>102475</v>
      </c>
      <c r="S85" s="42">
        <v>33949</v>
      </c>
      <c r="T85" s="42">
        <v>3395</v>
      </c>
    </row>
    <row r="86" spans="1:20">
      <c r="A86" s="94">
        <v>105</v>
      </c>
      <c r="B86" s="95" t="s">
        <v>12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3</v>
      </c>
      <c r="O86" s="40">
        <v>0</v>
      </c>
      <c r="P86" s="40">
        <v>0</v>
      </c>
      <c r="Q86" s="40">
        <v>0</v>
      </c>
      <c r="R86" s="42">
        <f t="shared" si="1"/>
        <v>75</v>
      </c>
      <c r="S86" s="42">
        <v>2300</v>
      </c>
      <c r="T86" s="42">
        <v>75</v>
      </c>
    </row>
    <row r="87" spans="1:20">
      <c r="A87" s="94">
        <v>635</v>
      </c>
      <c r="B87" s="95" t="s">
        <v>138</v>
      </c>
      <c r="C87" s="40">
        <v>0</v>
      </c>
      <c r="D87" s="40">
        <v>22</v>
      </c>
      <c r="E87" s="40">
        <v>227</v>
      </c>
      <c r="F87" s="40">
        <v>158</v>
      </c>
      <c r="G87" s="40">
        <v>0</v>
      </c>
      <c r="H87" s="40">
        <v>86</v>
      </c>
      <c r="I87" s="40">
        <v>28</v>
      </c>
      <c r="J87" s="40">
        <v>0</v>
      </c>
      <c r="K87" s="40">
        <v>0</v>
      </c>
      <c r="L87" s="40">
        <v>0</v>
      </c>
      <c r="M87" s="40">
        <v>28</v>
      </c>
      <c r="N87" s="40">
        <v>1820</v>
      </c>
      <c r="O87" s="40">
        <v>0</v>
      </c>
      <c r="P87" s="40">
        <v>0</v>
      </c>
      <c r="Q87" s="40">
        <v>1</v>
      </c>
      <c r="R87" s="42">
        <f t="shared" si="1"/>
        <v>394750</v>
      </c>
      <c r="S87" s="42">
        <v>610700</v>
      </c>
      <c r="T87" s="42">
        <v>61070</v>
      </c>
    </row>
    <row r="88" spans="1:20">
      <c r="A88" s="94">
        <v>636</v>
      </c>
      <c r="B88" s="95" t="s">
        <v>140</v>
      </c>
      <c r="C88" s="40">
        <v>0</v>
      </c>
      <c r="D88" s="40">
        <v>1</v>
      </c>
      <c r="E88" s="40">
        <v>587</v>
      </c>
      <c r="F88" s="40">
        <v>219</v>
      </c>
      <c r="G88" s="40">
        <v>2</v>
      </c>
      <c r="H88" s="40">
        <v>126</v>
      </c>
      <c r="I88" s="40">
        <v>31</v>
      </c>
      <c r="J88" s="40">
        <v>1</v>
      </c>
      <c r="K88" s="40">
        <v>0</v>
      </c>
      <c r="L88" s="40">
        <v>0</v>
      </c>
      <c r="M88" s="40">
        <v>82</v>
      </c>
      <c r="N88" s="40">
        <v>2332</v>
      </c>
      <c r="O88" s="40">
        <v>0</v>
      </c>
      <c r="P88" s="40">
        <v>0</v>
      </c>
      <c r="Q88" s="40">
        <v>2</v>
      </c>
      <c r="R88" s="42">
        <f t="shared" si="1"/>
        <v>1047100</v>
      </c>
      <c r="S88" s="42">
        <v>583500</v>
      </c>
      <c r="T88" s="42">
        <v>58350</v>
      </c>
    </row>
    <row r="89" spans="1:20">
      <c r="A89" s="94">
        <v>624</v>
      </c>
      <c r="B89" s="95" t="s">
        <v>1067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1</v>
      </c>
      <c r="O89" s="40">
        <v>0</v>
      </c>
      <c r="P89" s="40">
        <v>0</v>
      </c>
      <c r="Q89" s="40">
        <v>0</v>
      </c>
      <c r="R89" s="42">
        <f t="shared" si="1"/>
        <v>25</v>
      </c>
      <c r="S89" s="42">
        <v>0</v>
      </c>
      <c r="T89" s="42">
        <v>0</v>
      </c>
    </row>
    <row r="90" spans="1:20">
      <c r="A90" s="94">
        <v>667</v>
      </c>
      <c r="B90" s="95" t="s">
        <v>196</v>
      </c>
      <c r="C90" s="40">
        <v>0</v>
      </c>
      <c r="D90" s="40">
        <v>0</v>
      </c>
      <c r="E90" s="40">
        <v>84</v>
      </c>
      <c r="F90" s="40">
        <v>34</v>
      </c>
      <c r="G90" s="40">
        <v>0</v>
      </c>
      <c r="H90" s="40">
        <v>4</v>
      </c>
      <c r="I90" s="40">
        <v>2</v>
      </c>
      <c r="J90" s="40">
        <v>0</v>
      </c>
      <c r="K90" s="40">
        <v>0</v>
      </c>
      <c r="L90" s="40">
        <v>0</v>
      </c>
      <c r="M90" s="40">
        <v>24</v>
      </c>
      <c r="N90" s="40">
        <v>155</v>
      </c>
      <c r="O90" s="40">
        <v>0</v>
      </c>
      <c r="P90" s="40">
        <v>0</v>
      </c>
      <c r="Q90" s="40">
        <v>0</v>
      </c>
      <c r="R90" s="42">
        <f t="shared" si="1"/>
        <v>249075</v>
      </c>
      <c r="S90" s="42">
        <v>46850</v>
      </c>
      <c r="T90" s="42">
        <v>4685</v>
      </c>
    </row>
    <row r="91" spans="1:20">
      <c r="A91" s="94">
        <v>637</v>
      </c>
      <c r="B91" s="95" t="s">
        <v>142</v>
      </c>
      <c r="C91" s="40">
        <v>0</v>
      </c>
      <c r="D91" s="40">
        <v>0</v>
      </c>
      <c r="E91" s="40">
        <v>0</v>
      </c>
      <c r="F91" s="40">
        <v>4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1</v>
      </c>
      <c r="N91" s="40">
        <v>34</v>
      </c>
      <c r="O91" s="40">
        <v>0</v>
      </c>
      <c r="P91" s="40">
        <v>0</v>
      </c>
      <c r="Q91" s="40">
        <v>0</v>
      </c>
      <c r="R91" s="42">
        <f t="shared" si="1"/>
        <v>10950</v>
      </c>
      <c r="S91" s="42">
        <v>20750</v>
      </c>
      <c r="T91" s="42">
        <v>2075</v>
      </c>
    </row>
    <row r="92" spans="1:20">
      <c r="A92" s="94">
        <v>651</v>
      </c>
      <c r="B92" s="95" t="s">
        <v>170</v>
      </c>
      <c r="C92" s="40">
        <v>0</v>
      </c>
      <c r="D92" s="40">
        <v>0</v>
      </c>
      <c r="E92" s="40">
        <v>55</v>
      </c>
      <c r="F92" s="40">
        <v>68</v>
      </c>
      <c r="G92" s="40">
        <v>0</v>
      </c>
      <c r="H92" s="40">
        <v>19</v>
      </c>
      <c r="I92" s="40">
        <v>3</v>
      </c>
      <c r="J92" s="40">
        <v>1</v>
      </c>
      <c r="K92" s="40">
        <v>0</v>
      </c>
      <c r="L92" s="40">
        <v>0</v>
      </c>
      <c r="M92" s="40">
        <v>97</v>
      </c>
      <c r="N92" s="40">
        <v>1452</v>
      </c>
      <c r="O92" s="40">
        <v>0</v>
      </c>
      <c r="P92" s="40">
        <v>0</v>
      </c>
      <c r="Q92" s="40">
        <v>1</v>
      </c>
      <c r="R92" s="42">
        <f t="shared" si="1"/>
        <v>1071300</v>
      </c>
      <c r="S92" s="42">
        <v>612100</v>
      </c>
      <c r="T92" s="42">
        <v>61210</v>
      </c>
    </row>
    <row r="93" spans="1:20">
      <c r="A93" s="94">
        <v>659</v>
      </c>
      <c r="B93" s="95" t="s">
        <v>186</v>
      </c>
      <c r="C93" s="40">
        <v>0</v>
      </c>
      <c r="D93" s="40">
        <v>0</v>
      </c>
      <c r="E93" s="40">
        <v>154</v>
      </c>
      <c r="F93" s="40">
        <v>11</v>
      </c>
      <c r="G93" s="40">
        <v>0</v>
      </c>
      <c r="H93" s="40">
        <v>2</v>
      </c>
      <c r="I93" s="40">
        <v>1</v>
      </c>
      <c r="J93" s="40">
        <v>0</v>
      </c>
      <c r="K93" s="40">
        <v>0</v>
      </c>
      <c r="L93" s="40">
        <v>0</v>
      </c>
      <c r="M93" s="40">
        <v>92</v>
      </c>
      <c r="N93" s="40">
        <v>233</v>
      </c>
      <c r="O93" s="40">
        <v>0</v>
      </c>
      <c r="P93" s="40">
        <v>0</v>
      </c>
      <c r="Q93" s="40">
        <v>0</v>
      </c>
      <c r="R93" s="42">
        <f t="shared" si="1"/>
        <v>933875</v>
      </c>
      <c r="S93" s="42">
        <v>77350</v>
      </c>
      <c r="T93" s="42">
        <v>7735</v>
      </c>
    </row>
    <row r="94" spans="1:20">
      <c r="A94" s="94">
        <v>804</v>
      </c>
      <c r="B94" s="95" t="s">
        <v>204</v>
      </c>
      <c r="C94" s="40">
        <v>0</v>
      </c>
      <c r="D94" s="40">
        <v>58</v>
      </c>
      <c r="E94" s="40">
        <v>1493</v>
      </c>
      <c r="F94" s="40">
        <v>1288</v>
      </c>
      <c r="G94" s="40">
        <v>2</v>
      </c>
      <c r="H94" s="40">
        <v>505</v>
      </c>
      <c r="I94" s="40">
        <v>287</v>
      </c>
      <c r="J94" s="40">
        <v>0</v>
      </c>
      <c r="K94" s="40">
        <v>0</v>
      </c>
      <c r="L94" s="40">
        <v>2</v>
      </c>
      <c r="M94" s="40">
        <v>379</v>
      </c>
      <c r="N94" s="40">
        <v>20787</v>
      </c>
      <c r="O94" s="40">
        <v>0</v>
      </c>
      <c r="P94" s="40">
        <v>0</v>
      </c>
      <c r="Q94" s="40">
        <v>4</v>
      </c>
      <c r="R94" s="42">
        <f t="shared" si="1"/>
        <v>4679225</v>
      </c>
      <c r="S94" s="42">
        <v>4415074</v>
      </c>
      <c r="T94" s="42">
        <v>441507</v>
      </c>
    </row>
    <row r="95" spans="1:20">
      <c r="A95" s="94">
        <v>638</v>
      </c>
      <c r="B95" s="95" t="s">
        <v>144</v>
      </c>
      <c r="C95" s="40">
        <v>0</v>
      </c>
      <c r="D95" s="40">
        <v>0</v>
      </c>
      <c r="E95" s="40">
        <v>64</v>
      </c>
      <c r="F95" s="40">
        <v>65</v>
      </c>
      <c r="G95" s="40">
        <v>0</v>
      </c>
      <c r="H95" s="40">
        <v>4</v>
      </c>
      <c r="I95" s="40">
        <v>3</v>
      </c>
      <c r="J95" s="40">
        <v>0</v>
      </c>
      <c r="K95" s="40">
        <v>0</v>
      </c>
      <c r="L95" s="40">
        <v>0</v>
      </c>
      <c r="M95" s="40">
        <v>2</v>
      </c>
      <c r="N95" s="40">
        <v>262</v>
      </c>
      <c r="O95" s="40">
        <v>0</v>
      </c>
      <c r="P95" s="40">
        <v>0</v>
      </c>
      <c r="Q95" s="40">
        <v>0</v>
      </c>
      <c r="R95" s="42">
        <f t="shared" si="1"/>
        <v>31550</v>
      </c>
      <c r="S95" s="42">
        <v>72600</v>
      </c>
      <c r="T95" s="42">
        <v>7260</v>
      </c>
    </row>
    <row r="96" spans="1:20">
      <c r="A96" s="94">
        <v>816</v>
      </c>
      <c r="B96" s="95" t="s">
        <v>222</v>
      </c>
      <c r="C96" s="40">
        <v>0</v>
      </c>
      <c r="D96" s="40">
        <v>2</v>
      </c>
      <c r="E96" s="40">
        <v>484</v>
      </c>
      <c r="F96" s="40">
        <v>496</v>
      </c>
      <c r="G96" s="40">
        <v>0</v>
      </c>
      <c r="H96" s="40">
        <v>8</v>
      </c>
      <c r="I96" s="40">
        <v>7</v>
      </c>
      <c r="J96" s="40">
        <v>0</v>
      </c>
      <c r="K96" s="40">
        <v>0</v>
      </c>
      <c r="L96" s="40">
        <v>0</v>
      </c>
      <c r="M96" s="40">
        <v>71</v>
      </c>
      <c r="N96" s="40">
        <v>1736</v>
      </c>
      <c r="O96" s="40">
        <v>0</v>
      </c>
      <c r="P96" s="40">
        <v>0</v>
      </c>
      <c r="Q96" s="40">
        <v>0</v>
      </c>
      <c r="R96" s="42">
        <f t="shared" si="1"/>
        <v>790475</v>
      </c>
      <c r="S96" s="42">
        <v>1528400</v>
      </c>
      <c r="T96" s="42">
        <v>152840</v>
      </c>
    </row>
    <row r="97" spans="1:20">
      <c r="A97" s="94">
        <v>818</v>
      </c>
      <c r="B97" s="95" t="s">
        <v>224</v>
      </c>
      <c r="C97" s="40">
        <v>0</v>
      </c>
      <c r="D97" s="40">
        <v>4</v>
      </c>
      <c r="E97" s="40">
        <v>355</v>
      </c>
      <c r="F97" s="40">
        <v>305</v>
      </c>
      <c r="G97" s="40">
        <v>0</v>
      </c>
      <c r="H97" s="40">
        <v>7</v>
      </c>
      <c r="I97" s="40">
        <v>0</v>
      </c>
      <c r="J97" s="40">
        <v>1</v>
      </c>
      <c r="K97" s="40">
        <v>0</v>
      </c>
      <c r="L97" s="40">
        <v>1</v>
      </c>
      <c r="M97" s="40">
        <v>62</v>
      </c>
      <c r="N97" s="40">
        <v>1476</v>
      </c>
      <c r="O97" s="40">
        <v>0</v>
      </c>
      <c r="P97" s="40">
        <v>0</v>
      </c>
      <c r="Q97" s="40">
        <v>0</v>
      </c>
      <c r="R97" s="42">
        <f t="shared" si="1"/>
        <v>702650</v>
      </c>
      <c r="S97" s="42">
        <v>1104250</v>
      </c>
      <c r="T97" s="42">
        <v>110425</v>
      </c>
    </row>
    <row r="98" spans="1:20">
      <c r="A98" s="94">
        <v>989</v>
      </c>
      <c r="B98" s="95" t="s">
        <v>286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2">
        <f t="shared" si="1"/>
        <v>0</v>
      </c>
      <c r="S98" s="42">
        <v>54</v>
      </c>
      <c r="T98" s="42">
        <v>0</v>
      </c>
    </row>
    <row r="99" spans="1:20">
      <c r="A99" s="94">
        <v>101</v>
      </c>
      <c r="B99" s="95" t="s">
        <v>6</v>
      </c>
      <c r="C99" s="40">
        <v>0</v>
      </c>
      <c r="D99" s="40">
        <v>1</v>
      </c>
      <c r="E99" s="40">
        <v>18</v>
      </c>
      <c r="F99" s="40">
        <v>35</v>
      </c>
      <c r="G99" s="40">
        <v>0</v>
      </c>
      <c r="H99" s="40">
        <v>3</v>
      </c>
      <c r="I99" s="40">
        <v>2</v>
      </c>
      <c r="J99" s="40">
        <v>0</v>
      </c>
      <c r="K99" s="40">
        <v>0</v>
      </c>
      <c r="L99" s="40">
        <v>0</v>
      </c>
      <c r="M99" s="40">
        <v>7</v>
      </c>
      <c r="N99" s="40">
        <v>284</v>
      </c>
      <c r="O99" s="40">
        <v>0</v>
      </c>
      <c r="P99" s="40">
        <v>0</v>
      </c>
      <c r="Q99" s="40">
        <v>0</v>
      </c>
      <c r="R99" s="42">
        <f t="shared" si="1"/>
        <v>79050</v>
      </c>
      <c r="S99" s="42">
        <v>107800</v>
      </c>
      <c r="T99" s="42">
        <v>10780</v>
      </c>
    </row>
    <row r="100" spans="1:20">
      <c r="A100" s="94">
        <v>639</v>
      </c>
      <c r="B100" s="95" t="s">
        <v>146</v>
      </c>
      <c r="C100" s="40">
        <v>0</v>
      </c>
      <c r="D100" s="40">
        <v>0</v>
      </c>
      <c r="E100" s="40">
        <v>22</v>
      </c>
      <c r="F100" s="40">
        <v>8</v>
      </c>
      <c r="G100" s="40">
        <v>0</v>
      </c>
      <c r="H100" s="40">
        <v>1</v>
      </c>
      <c r="I100" s="40">
        <v>0</v>
      </c>
      <c r="J100" s="40">
        <v>0</v>
      </c>
      <c r="K100" s="40">
        <v>0</v>
      </c>
      <c r="L100" s="40">
        <v>0</v>
      </c>
      <c r="M100" s="40">
        <v>10</v>
      </c>
      <c r="N100" s="40">
        <v>27</v>
      </c>
      <c r="O100" s="40">
        <v>0</v>
      </c>
      <c r="P100" s="40">
        <v>0</v>
      </c>
      <c r="Q100" s="40">
        <v>0</v>
      </c>
      <c r="R100" s="42">
        <f t="shared" si="1"/>
        <v>102000</v>
      </c>
      <c r="S100" s="42">
        <v>7850</v>
      </c>
      <c r="T100" s="42">
        <v>785</v>
      </c>
    </row>
    <row r="101" spans="1:20">
      <c r="A101" s="94">
        <v>640</v>
      </c>
      <c r="B101" s="95" t="s">
        <v>148</v>
      </c>
      <c r="C101" s="40">
        <v>0</v>
      </c>
      <c r="D101" s="40">
        <v>0</v>
      </c>
      <c r="E101" s="40">
        <v>48</v>
      </c>
      <c r="F101" s="40">
        <v>19</v>
      </c>
      <c r="G101" s="40">
        <v>0</v>
      </c>
      <c r="H101" s="40">
        <v>2</v>
      </c>
      <c r="I101" s="40">
        <v>1</v>
      </c>
      <c r="J101" s="40">
        <v>0</v>
      </c>
      <c r="K101" s="40">
        <v>0</v>
      </c>
      <c r="L101" s="40">
        <v>0</v>
      </c>
      <c r="M101" s="40">
        <v>31</v>
      </c>
      <c r="N101" s="40">
        <v>422</v>
      </c>
      <c r="O101" s="40">
        <v>0</v>
      </c>
      <c r="P101" s="40">
        <v>0</v>
      </c>
      <c r="Q101" s="40">
        <v>0</v>
      </c>
      <c r="R101" s="42">
        <f t="shared" si="1"/>
        <v>323500</v>
      </c>
      <c r="S101" s="42">
        <v>100050</v>
      </c>
      <c r="T101" s="42">
        <v>10005</v>
      </c>
    </row>
    <row r="102" spans="1:20">
      <c r="A102" s="94">
        <v>628</v>
      </c>
      <c r="B102" s="95" t="s">
        <v>124</v>
      </c>
      <c r="C102" s="40">
        <v>0</v>
      </c>
      <c r="D102" s="40">
        <v>0</v>
      </c>
      <c r="E102" s="40">
        <v>4</v>
      </c>
      <c r="F102" s="40">
        <v>73</v>
      </c>
      <c r="G102" s="40">
        <v>0</v>
      </c>
      <c r="H102" s="40">
        <v>7</v>
      </c>
      <c r="I102" s="40">
        <v>7</v>
      </c>
      <c r="J102" s="40">
        <v>0</v>
      </c>
      <c r="K102" s="40">
        <v>0</v>
      </c>
      <c r="L102" s="40">
        <v>0</v>
      </c>
      <c r="M102" s="40">
        <v>444</v>
      </c>
      <c r="N102" s="40">
        <v>1377</v>
      </c>
      <c r="O102" s="40">
        <v>0</v>
      </c>
      <c r="P102" s="40">
        <v>0</v>
      </c>
      <c r="Q102" s="40">
        <v>0</v>
      </c>
      <c r="R102" s="42">
        <f t="shared" si="1"/>
        <v>4476800</v>
      </c>
      <c r="S102" s="42">
        <v>304100</v>
      </c>
      <c r="T102" s="42">
        <v>30410</v>
      </c>
    </row>
    <row r="103" spans="1:20">
      <c r="A103" s="94">
        <v>629</v>
      </c>
      <c r="B103" s="95" t="s">
        <v>126</v>
      </c>
      <c r="C103" s="40">
        <v>0</v>
      </c>
      <c r="D103" s="40">
        <v>0</v>
      </c>
      <c r="E103" s="40">
        <v>19</v>
      </c>
      <c r="F103" s="40">
        <v>46</v>
      </c>
      <c r="G103" s="40">
        <v>0</v>
      </c>
      <c r="H103" s="40">
        <v>7</v>
      </c>
      <c r="I103" s="40">
        <v>6</v>
      </c>
      <c r="J103" s="40">
        <v>0</v>
      </c>
      <c r="K103" s="40">
        <v>0</v>
      </c>
      <c r="L103" s="40">
        <v>0</v>
      </c>
      <c r="M103" s="40">
        <v>4</v>
      </c>
      <c r="N103" s="40">
        <v>46</v>
      </c>
      <c r="O103" s="40">
        <v>0</v>
      </c>
      <c r="P103" s="40">
        <v>0</v>
      </c>
      <c r="Q103" s="40">
        <v>1</v>
      </c>
      <c r="R103" s="42">
        <f t="shared" si="1"/>
        <v>93575</v>
      </c>
      <c r="S103" s="42">
        <v>102450</v>
      </c>
      <c r="T103" s="42">
        <v>10245</v>
      </c>
    </row>
    <row r="104" spans="1:20">
      <c r="A104" s="94">
        <v>820</v>
      </c>
      <c r="B104" s="95" t="s">
        <v>226</v>
      </c>
      <c r="C104" s="40">
        <v>0</v>
      </c>
      <c r="D104" s="40">
        <v>8</v>
      </c>
      <c r="E104" s="40">
        <v>328</v>
      </c>
      <c r="F104" s="40">
        <v>216</v>
      </c>
      <c r="G104" s="40">
        <v>0</v>
      </c>
      <c r="H104" s="40">
        <v>26</v>
      </c>
      <c r="I104" s="40">
        <v>16</v>
      </c>
      <c r="J104" s="40">
        <v>0</v>
      </c>
      <c r="K104" s="40">
        <v>0</v>
      </c>
      <c r="L104" s="40">
        <v>2</v>
      </c>
      <c r="M104" s="40">
        <v>182</v>
      </c>
      <c r="N104" s="40">
        <v>9361</v>
      </c>
      <c r="O104" s="40">
        <v>0</v>
      </c>
      <c r="P104" s="40">
        <v>14</v>
      </c>
      <c r="Q104" s="40">
        <v>8</v>
      </c>
      <c r="R104" s="42">
        <f t="shared" si="1"/>
        <v>3197275</v>
      </c>
      <c r="S104" s="42">
        <v>1549342</v>
      </c>
      <c r="T104" s="42">
        <v>154934</v>
      </c>
    </row>
    <row r="105" spans="1:20">
      <c r="A105" s="94">
        <v>814</v>
      </c>
      <c r="B105" s="95" t="s">
        <v>218</v>
      </c>
      <c r="C105" s="40">
        <v>0</v>
      </c>
      <c r="D105" s="40">
        <v>0</v>
      </c>
      <c r="E105" s="40">
        <v>40</v>
      </c>
      <c r="F105" s="40">
        <v>9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3</v>
      </c>
      <c r="N105" s="40">
        <v>233</v>
      </c>
      <c r="O105" s="40">
        <v>0</v>
      </c>
      <c r="P105" s="40">
        <v>1</v>
      </c>
      <c r="Q105" s="40">
        <v>0</v>
      </c>
      <c r="R105" s="42">
        <f t="shared" si="1"/>
        <v>88050</v>
      </c>
      <c r="S105" s="42">
        <v>176050</v>
      </c>
      <c r="T105" s="42">
        <v>17605</v>
      </c>
    </row>
    <row r="106" spans="1:20">
      <c r="A106" s="94">
        <v>143</v>
      </c>
      <c r="B106" s="95" t="s">
        <v>46</v>
      </c>
      <c r="C106" s="40">
        <v>0</v>
      </c>
      <c r="D106" s="40">
        <v>66</v>
      </c>
      <c r="E106" s="40">
        <v>314</v>
      </c>
      <c r="F106" s="40">
        <v>111</v>
      </c>
      <c r="G106" s="40">
        <v>0</v>
      </c>
      <c r="H106" s="40">
        <v>8</v>
      </c>
      <c r="I106" s="40">
        <v>6</v>
      </c>
      <c r="J106" s="40">
        <v>0</v>
      </c>
      <c r="K106" s="40">
        <v>0</v>
      </c>
      <c r="L106" s="40">
        <v>0</v>
      </c>
      <c r="M106" s="40">
        <v>143</v>
      </c>
      <c r="N106" s="40">
        <v>1551</v>
      </c>
      <c r="O106" s="40">
        <v>0</v>
      </c>
      <c r="P106" s="40">
        <v>2</v>
      </c>
      <c r="Q106" s="40">
        <v>3</v>
      </c>
      <c r="R106" s="42">
        <f t="shared" si="1"/>
        <v>1740900</v>
      </c>
      <c r="S106" s="42">
        <v>300800</v>
      </c>
      <c r="T106" s="42">
        <v>30080</v>
      </c>
    </row>
    <row r="107" spans="1:20">
      <c r="A107" s="94">
        <v>652</v>
      </c>
      <c r="B107" s="95" t="s">
        <v>172</v>
      </c>
      <c r="C107" s="40">
        <v>0</v>
      </c>
      <c r="D107" s="40">
        <v>1</v>
      </c>
      <c r="E107" s="40">
        <v>410</v>
      </c>
      <c r="F107" s="40">
        <v>102</v>
      </c>
      <c r="G107" s="40">
        <v>0</v>
      </c>
      <c r="H107" s="40">
        <v>9</v>
      </c>
      <c r="I107" s="40">
        <v>0</v>
      </c>
      <c r="J107" s="40">
        <v>0</v>
      </c>
      <c r="K107" s="40">
        <v>0</v>
      </c>
      <c r="L107" s="40">
        <v>0</v>
      </c>
      <c r="M107" s="40">
        <v>213</v>
      </c>
      <c r="N107" s="40">
        <v>2478</v>
      </c>
      <c r="O107" s="40">
        <v>0</v>
      </c>
      <c r="P107" s="40">
        <v>5</v>
      </c>
      <c r="Q107" s="40">
        <v>2</v>
      </c>
      <c r="R107" s="42">
        <f t="shared" si="1"/>
        <v>2565275</v>
      </c>
      <c r="S107" s="42">
        <v>398250</v>
      </c>
      <c r="T107" s="42">
        <v>39825</v>
      </c>
    </row>
    <row r="108" spans="1:20">
      <c r="A108" s="94">
        <v>660</v>
      </c>
      <c r="B108" s="95" t="s">
        <v>188</v>
      </c>
      <c r="C108" s="40">
        <v>0</v>
      </c>
      <c r="D108" s="40">
        <v>0</v>
      </c>
      <c r="E108" s="40">
        <v>134</v>
      </c>
      <c r="F108" s="40">
        <v>28</v>
      </c>
      <c r="G108" s="40">
        <v>0</v>
      </c>
      <c r="H108" s="40">
        <v>39</v>
      </c>
      <c r="I108" s="40">
        <v>30</v>
      </c>
      <c r="J108" s="40">
        <v>0</v>
      </c>
      <c r="K108" s="40">
        <v>0</v>
      </c>
      <c r="L108" s="40">
        <v>0</v>
      </c>
      <c r="M108" s="40">
        <v>21</v>
      </c>
      <c r="N108" s="40">
        <v>380</v>
      </c>
      <c r="O108" s="40">
        <v>0</v>
      </c>
      <c r="P108" s="40">
        <v>0</v>
      </c>
      <c r="Q108" s="40">
        <v>0</v>
      </c>
      <c r="R108" s="42">
        <f t="shared" si="1"/>
        <v>228625</v>
      </c>
      <c r="S108" s="42">
        <v>110000</v>
      </c>
      <c r="T108" s="42">
        <v>11000</v>
      </c>
    </row>
    <row r="109" spans="1:20">
      <c r="A109" s="94">
        <v>614</v>
      </c>
      <c r="B109" s="95" t="s">
        <v>1068</v>
      </c>
      <c r="C109" s="40">
        <v>0</v>
      </c>
      <c r="D109" s="40">
        <v>0</v>
      </c>
      <c r="E109" s="40">
        <v>12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2">
        <f t="shared" si="1"/>
        <v>600</v>
      </c>
      <c r="S109" s="42">
        <v>0</v>
      </c>
      <c r="T109" s="42">
        <v>0</v>
      </c>
    </row>
    <row r="110" spans="1:20">
      <c r="A110" s="94">
        <v>653</v>
      </c>
      <c r="B110" s="95" t="s">
        <v>174</v>
      </c>
      <c r="C110" s="40">
        <v>0</v>
      </c>
      <c r="D110" s="40">
        <v>10</v>
      </c>
      <c r="E110" s="40">
        <v>1670</v>
      </c>
      <c r="F110" s="40">
        <v>513</v>
      </c>
      <c r="G110" s="40">
        <v>0</v>
      </c>
      <c r="H110" s="40">
        <v>39</v>
      </c>
      <c r="I110" s="40">
        <v>17</v>
      </c>
      <c r="J110" s="40">
        <v>0</v>
      </c>
      <c r="K110" s="40">
        <v>0</v>
      </c>
      <c r="L110" s="40">
        <v>2</v>
      </c>
      <c r="M110" s="40">
        <v>1009</v>
      </c>
      <c r="N110" s="40">
        <v>11650</v>
      </c>
      <c r="O110" s="40">
        <v>0</v>
      </c>
      <c r="P110" s="40">
        <v>3</v>
      </c>
      <c r="Q110" s="40">
        <v>3</v>
      </c>
      <c r="R110" s="42">
        <f t="shared" si="1"/>
        <v>10799475</v>
      </c>
      <c r="S110" s="42">
        <v>1985250</v>
      </c>
      <c r="T110" s="42">
        <v>198525</v>
      </c>
    </row>
    <row r="111" spans="1:20">
      <c r="A111" s="94">
        <v>642</v>
      </c>
      <c r="B111" s="95" t="s">
        <v>152</v>
      </c>
      <c r="C111" s="40">
        <v>0</v>
      </c>
      <c r="D111" s="40">
        <v>0</v>
      </c>
      <c r="E111" s="40">
        <v>76</v>
      </c>
      <c r="F111" s="40">
        <v>14</v>
      </c>
      <c r="G111" s="40">
        <v>0</v>
      </c>
      <c r="H111" s="40">
        <v>2</v>
      </c>
      <c r="I111" s="40">
        <v>1</v>
      </c>
      <c r="J111" s="40">
        <v>0</v>
      </c>
      <c r="K111" s="40">
        <v>0</v>
      </c>
      <c r="L111" s="40">
        <v>0</v>
      </c>
      <c r="M111" s="40">
        <v>23</v>
      </c>
      <c r="N111" s="40">
        <v>94</v>
      </c>
      <c r="O111" s="40">
        <v>0</v>
      </c>
      <c r="P111" s="40">
        <v>0</v>
      </c>
      <c r="Q111" s="40">
        <v>0</v>
      </c>
      <c r="R111" s="42">
        <f t="shared" si="1"/>
        <v>236575</v>
      </c>
      <c r="S111" s="42">
        <v>11900</v>
      </c>
      <c r="T111" s="42">
        <v>1190</v>
      </c>
    </row>
    <row r="112" spans="1:20">
      <c r="A112" s="94">
        <v>116</v>
      </c>
      <c r="B112" s="95" t="s">
        <v>20</v>
      </c>
      <c r="C112" s="40">
        <v>0</v>
      </c>
      <c r="D112" s="40">
        <v>17</v>
      </c>
      <c r="E112" s="40">
        <v>158</v>
      </c>
      <c r="F112" s="40">
        <v>30</v>
      </c>
      <c r="G112" s="40">
        <v>0</v>
      </c>
      <c r="H112" s="40">
        <v>0</v>
      </c>
      <c r="I112" s="40">
        <v>1</v>
      </c>
      <c r="J112" s="40">
        <v>0</v>
      </c>
      <c r="K112" s="40">
        <v>0</v>
      </c>
      <c r="L112" s="40">
        <v>0</v>
      </c>
      <c r="M112" s="40">
        <v>4</v>
      </c>
      <c r="N112" s="40">
        <v>830</v>
      </c>
      <c r="O112" s="40">
        <v>0</v>
      </c>
      <c r="P112" s="40">
        <v>0</v>
      </c>
      <c r="Q112" s="40">
        <v>0</v>
      </c>
      <c r="R112" s="42">
        <f t="shared" si="1"/>
        <v>70275</v>
      </c>
      <c r="S112" s="42">
        <v>214693</v>
      </c>
      <c r="T112" s="42">
        <v>21469</v>
      </c>
    </row>
    <row r="113" spans="1:20">
      <c r="A113" s="94">
        <v>172</v>
      </c>
      <c r="B113" s="95" t="s">
        <v>1069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2">
        <f t="shared" si="1"/>
        <v>0</v>
      </c>
      <c r="S113" s="42">
        <v>0</v>
      </c>
      <c r="T113" s="42">
        <v>0</v>
      </c>
    </row>
    <row r="114" spans="1:20">
      <c r="A114" s="94">
        <v>169</v>
      </c>
      <c r="B114" s="95" t="s">
        <v>94</v>
      </c>
      <c r="C114" s="40">
        <v>0</v>
      </c>
      <c r="D114" s="40">
        <v>1</v>
      </c>
      <c r="E114" s="40">
        <v>229</v>
      </c>
      <c r="F114" s="40">
        <v>356</v>
      </c>
      <c r="G114" s="40">
        <v>0</v>
      </c>
      <c r="H114" s="40">
        <v>76</v>
      </c>
      <c r="I114" s="40">
        <v>14</v>
      </c>
      <c r="J114" s="40">
        <v>0</v>
      </c>
      <c r="K114" s="40">
        <v>0</v>
      </c>
      <c r="L114" s="40">
        <v>0</v>
      </c>
      <c r="M114" s="40">
        <v>141</v>
      </c>
      <c r="N114" s="40">
        <v>11654</v>
      </c>
      <c r="O114" s="40">
        <v>0</v>
      </c>
      <c r="P114" s="40">
        <v>1</v>
      </c>
      <c r="Q114" s="40">
        <v>5</v>
      </c>
      <c r="R114" s="42">
        <f t="shared" si="1"/>
        <v>2024000</v>
      </c>
      <c r="S114" s="42">
        <v>3120000</v>
      </c>
      <c r="T114" s="42">
        <v>312000</v>
      </c>
    </row>
    <row r="115" spans="1:20">
      <c r="A115" s="94">
        <v>871</v>
      </c>
      <c r="B115" s="95" t="s">
        <v>260</v>
      </c>
      <c r="C115" s="40">
        <v>0</v>
      </c>
      <c r="D115" s="40">
        <v>0</v>
      </c>
      <c r="E115" s="40">
        <v>83</v>
      </c>
      <c r="F115" s="40">
        <v>25</v>
      </c>
      <c r="G115" s="40">
        <v>0</v>
      </c>
      <c r="H115" s="40">
        <v>3</v>
      </c>
      <c r="I115" s="40">
        <v>1</v>
      </c>
      <c r="J115" s="40">
        <v>0</v>
      </c>
      <c r="K115" s="40">
        <v>0</v>
      </c>
      <c r="L115" s="40">
        <v>0</v>
      </c>
      <c r="M115" s="40">
        <v>6</v>
      </c>
      <c r="N115" s="40">
        <v>662</v>
      </c>
      <c r="O115" s="40">
        <v>0</v>
      </c>
      <c r="P115" s="40">
        <v>0</v>
      </c>
      <c r="Q115" s="40">
        <v>1</v>
      </c>
      <c r="R115" s="42">
        <f t="shared" si="1"/>
        <v>131425</v>
      </c>
      <c r="S115" s="42">
        <v>303900</v>
      </c>
      <c r="T115" s="42">
        <v>30390</v>
      </c>
    </row>
    <row r="116" spans="1:20">
      <c r="A116" s="94">
        <v>873</v>
      </c>
      <c r="B116" s="95" t="s">
        <v>262</v>
      </c>
      <c r="C116" s="40">
        <v>0</v>
      </c>
      <c r="D116" s="40">
        <v>2</v>
      </c>
      <c r="E116" s="40">
        <v>1</v>
      </c>
      <c r="F116" s="40">
        <v>0</v>
      </c>
      <c r="G116" s="40">
        <v>0</v>
      </c>
      <c r="H116" s="40">
        <v>0</v>
      </c>
      <c r="I116" s="40">
        <v>1</v>
      </c>
      <c r="J116" s="40">
        <v>0</v>
      </c>
      <c r="K116" s="40">
        <v>0</v>
      </c>
      <c r="L116" s="40">
        <v>0</v>
      </c>
      <c r="M116" s="40">
        <v>1</v>
      </c>
      <c r="N116" s="40">
        <v>4</v>
      </c>
      <c r="O116" s="40">
        <v>0</v>
      </c>
      <c r="P116" s="40">
        <v>0</v>
      </c>
      <c r="Q116" s="40">
        <v>0</v>
      </c>
      <c r="R116" s="42">
        <f t="shared" si="1"/>
        <v>10275</v>
      </c>
      <c r="S116" s="42">
        <v>6750</v>
      </c>
      <c r="T116" s="42">
        <v>675</v>
      </c>
    </row>
    <row r="117" spans="1:20">
      <c r="A117" s="94">
        <v>141</v>
      </c>
      <c r="B117" s="95" t="s">
        <v>44</v>
      </c>
      <c r="C117" s="40">
        <v>0</v>
      </c>
      <c r="D117" s="40">
        <v>10</v>
      </c>
      <c r="E117" s="40">
        <v>328</v>
      </c>
      <c r="F117" s="40">
        <v>102</v>
      </c>
      <c r="G117" s="40">
        <v>0</v>
      </c>
      <c r="H117" s="40">
        <v>6</v>
      </c>
      <c r="I117" s="40">
        <v>11</v>
      </c>
      <c r="J117" s="40">
        <v>0</v>
      </c>
      <c r="K117" s="40">
        <v>0</v>
      </c>
      <c r="L117" s="40">
        <v>0</v>
      </c>
      <c r="M117" s="40">
        <v>72</v>
      </c>
      <c r="N117" s="40">
        <v>3284</v>
      </c>
      <c r="O117" s="40">
        <v>0</v>
      </c>
      <c r="P117" s="40">
        <v>0</v>
      </c>
      <c r="Q117" s="40">
        <v>0</v>
      </c>
      <c r="R117" s="42">
        <f t="shared" si="1"/>
        <v>821975</v>
      </c>
      <c r="S117" s="42">
        <v>689950</v>
      </c>
      <c r="T117" s="42">
        <v>68995</v>
      </c>
    </row>
    <row r="118" spans="1:20">
      <c r="A118" s="94">
        <v>219</v>
      </c>
      <c r="B118" s="95" t="s">
        <v>110</v>
      </c>
      <c r="C118" s="40">
        <v>0</v>
      </c>
      <c r="D118" s="40">
        <v>0</v>
      </c>
      <c r="E118" s="40">
        <v>0</v>
      </c>
      <c r="F118" s="40">
        <v>6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2">
        <f t="shared" si="1"/>
        <v>150</v>
      </c>
      <c r="S118" s="42">
        <v>3186</v>
      </c>
      <c r="T118" s="42">
        <v>150</v>
      </c>
    </row>
    <row r="119" spans="1:20">
      <c r="A119" s="94">
        <v>830</v>
      </c>
      <c r="B119" s="95" t="s">
        <v>232</v>
      </c>
      <c r="C119" s="40">
        <v>0</v>
      </c>
      <c r="D119" s="40">
        <v>0</v>
      </c>
      <c r="E119" s="40">
        <v>0</v>
      </c>
      <c r="F119" s="40">
        <v>408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2">
        <f t="shared" si="1"/>
        <v>10200</v>
      </c>
      <c r="S119" s="42">
        <v>86724</v>
      </c>
      <c r="T119" s="42">
        <v>8672</v>
      </c>
    </row>
    <row r="120" spans="1:20">
      <c r="A120" s="94">
        <v>643</v>
      </c>
      <c r="B120" s="95" t="s">
        <v>154</v>
      </c>
      <c r="C120" s="40">
        <v>0</v>
      </c>
      <c r="D120" s="40">
        <v>0</v>
      </c>
      <c r="E120" s="40">
        <v>56</v>
      </c>
      <c r="F120" s="40">
        <v>8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16</v>
      </c>
      <c r="N120" s="40">
        <v>229</v>
      </c>
      <c r="O120" s="40">
        <v>0</v>
      </c>
      <c r="P120" s="40">
        <v>0</v>
      </c>
      <c r="Q120" s="40">
        <v>0</v>
      </c>
      <c r="R120" s="42">
        <f t="shared" si="1"/>
        <v>168725</v>
      </c>
      <c r="S120" s="42">
        <v>95850</v>
      </c>
      <c r="T120" s="42">
        <v>9585</v>
      </c>
    </row>
    <row r="121" spans="1:20">
      <c r="A121" s="94">
        <v>213</v>
      </c>
      <c r="B121" s="95" t="s">
        <v>102</v>
      </c>
      <c r="C121" s="40">
        <v>0</v>
      </c>
      <c r="D121" s="40">
        <v>0</v>
      </c>
      <c r="E121" s="40">
        <v>25</v>
      </c>
      <c r="F121" s="40">
        <v>8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3</v>
      </c>
      <c r="N121" s="40">
        <v>779</v>
      </c>
      <c r="O121" s="40">
        <v>0</v>
      </c>
      <c r="P121" s="40">
        <v>0</v>
      </c>
      <c r="Q121" s="40">
        <v>0</v>
      </c>
      <c r="R121" s="42">
        <f t="shared" si="1"/>
        <v>50925</v>
      </c>
      <c r="S121" s="42">
        <v>124050</v>
      </c>
      <c r="T121" s="42">
        <v>12405</v>
      </c>
    </row>
    <row r="122" spans="1:20">
      <c r="A122" s="94">
        <v>608</v>
      </c>
      <c r="B122" s="95" t="s">
        <v>114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2">
        <f t="shared" si="1"/>
        <v>0</v>
      </c>
      <c r="S122" s="42">
        <v>50</v>
      </c>
      <c r="T122" s="42">
        <v>0</v>
      </c>
    </row>
    <row r="123" spans="1:20">
      <c r="A123" s="94">
        <v>654</v>
      </c>
      <c r="B123" s="95" t="s">
        <v>176</v>
      </c>
      <c r="C123" s="40">
        <v>0</v>
      </c>
      <c r="D123" s="40">
        <v>116</v>
      </c>
      <c r="E123" s="40">
        <v>6996</v>
      </c>
      <c r="F123" s="40">
        <v>1162</v>
      </c>
      <c r="G123" s="40">
        <v>0</v>
      </c>
      <c r="H123" s="40">
        <v>130</v>
      </c>
      <c r="I123" s="40">
        <v>79</v>
      </c>
      <c r="J123" s="40">
        <v>3</v>
      </c>
      <c r="K123" s="40">
        <v>0</v>
      </c>
      <c r="L123" s="40">
        <v>2</v>
      </c>
      <c r="M123" s="40">
        <v>5764</v>
      </c>
      <c r="N123" s="40">
        <v>20617</v>
      </c>
      <c r="O123" s="40">
        <v>10</v>
      </c>
      <c r="P123" s="40">
        <v>0</v>
      </c>
      <c r="Q123" s="40">
        <v>22</v>
      </c>
      <c r="R123" s="42">
        <f t="shared" si="1"/>
        <v>60695300</v>
      </c>
      <c r="S123" s="42">
        <v>5249150</v>
      </c>
      <c r="T123" s="42">
        <v>524915</v>
      </c>
    </row>
    <row r="124" spans="1:20">
      <c r="A124" s="94">
        <v>985</v>
      </c>
      <c r="B124" s="95" t="s">
        <v>282</v>
      </c>
      <c r="C124" s="40">
        <v>0</v>
      </c>
      <c r="D124" s="40">
        <v>4</v>
      </c>
      <c r="E124" s="40">
        <v>80</v>
      </c>
      <c r="F124" s="40">
        <v>960</v>
      </c>
      <c r="G124" s="40">
        <v>0</v>
      </c>
      <c r="H124" s="40">
        <v>5</v>
      </c>
      <c r="I124" s="40">
        <v>2</v>
      </c>
      <c r="J124" s="40">
        <v>105</v>
      </c>
      <c r="K124" s="40">
        <v>0</v>
      </c>
      <c r="L124" s="40">
        <v>6</v>
      </c>
      <c r="M124" s="40">
        <v>29</v>
      </c>
      <c r="N124" s="40">
        <v>674</v>
      </c>
      <c r="O124" s="40">
        <v>0</v>
      </c>
      <c r="P124" s="40">
        <v>0</v>
      </c>
      <c r="Q124" s="40">
        <v>0</v>
      </c>
      <c r="R124" s="42">
        <f t="shared" si="1"/>
        <v>1445225</v>
      </c>
      <c r="S124" s="42">
        <v>1106140</v>
      </c>
      <c r="T124" s="42">
        <v>110614</v>
      </c>
    </row>
    <row r="125" spans="1:20">
      <c r="A125" s="94">
        <v>984</v>
      </c>
      <c r="B125" s="95" t="s">
        <v>280</v>
      </c>
      <c r="C125" s="40">
        <v>0</v>
      </c>
      <c r="D125" s="40">
        <v>1</v>
      </c>
      <c r="E125" s="40">
        <v>175</v>
      </c>
      <c r="F125" s="40">
        <v>603</v>
      </c>
      <c r="G125" s="40">
        <v>1</v>
      </c>
      <c r="H125" s="40">
        <v>37</v>
      </c>
      <c r="I125" s="40">
        <v>2</v>
      </c>
      <c r="J125" s="40">
        <v>0</v>
      </c>
      <c r="K125" s="40">
        <v>0</v>
      </c>
      <c r="L125" s="40">
        <v>1</v>
      </c>
      <c r="M125" s="40">
        <v>11</v>
      </c>
      <c r="N125" s="40">
        <v>425</v>
      </c>
      <c r="O125" s="40">
        <v>0</v>
      </c>
      <c r="P125" s="40">
        <v>0</v>
      </c>
      <c r="Q125" s="40">
        <v>0</v>
      </c>
      <c r="R125" s="42">
        <f t="shared" si="1"/>
        <v>165475</v>
      </c>
      <c r="S125" s="42">
        <v>860650</v>
      </c>
      <c r="T125" s="42">
        <v>86065</v>
      </c>
    </row>
    <row r="126" spans="1:20">
      <c r="A126" s="94">
        <v>845</v>
      </c>
      <c r="B126" s="95" t="s">
        <v>1070</v>
      </c>
      <c r="C126" s="40">
        <v>0</v>
      </c>
      <c r="D126" s="40">
        <v>0</v>
      </c>
      <c r="E126" s="40">
        <v>4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2">
        <f t="shared" si="1"/>
        <v>200</v>
      </c>
      <c r="S126" s="42">
        <v>0</v>
      </c>
      <c r="T126" s="42">
        <v>0</v>
      </c>
    </row>
    <row r="127" spans="1:20">
      <c r="A127" s="94">
        <v>658</v>
      </c>
      <c r="B127" s="95" t="s">
        <v>184</v>
      </c>
      <c r="C127" s="40">
        <v>0</v>
      </c>
      <c r="D127" s="40">
        <v>0</v>
      </c>
      <c r="E127" s="40">
        <v>517</v>
      </c>
      <c r="F127" s="40">
        <v>343</v>
      </c>
      <c r="G127" s="40">
        <v>0</v>
      </c>
      <c r="H127" s="40">
        <v>46</v>
      </c>
      <c r="I127" s="40">
        <v>14</v>
      </c>
      <c r="J127" s="40">
        <v>0</v>
      </c>
      <c r="K127" s="40">
        <v>0</v>
      </c>
      <c r="L127" s="40">
        <v>1</v>
      </c>
      <c r="M127" s="40">
        <v>916</v>
      </c>
      <c r="N127" s="40">
        <v>6583</v>
      </c>
      <c r="O127" s="40">
        <v>0</v>
      </c>
      <c r="P127" s="40">
        <v>0</v>
      </c>
      <c r="Q127" s="40">
        <v>7</v>
      </c>
      <c r="R127" s="42">
        <f t="shared" si="1"/>
        <v>9720500</v>
      </c>
      <c r="S127" s="42">
        <v>1581450</v>
      </c>
      <c r="T127" s="42">
        <v>158145</v>
      </c>
    </row>
    <row r="128" spans="1:20">
      <c r="A128" s="94">
        <v>208</v>
      </c>
      <c r="B128" s="95" t="s">
        <v>98</v>
      </c>
      <c r="C128" s="40">
        <v>0</v>
      </c>
      <c r="D128" s="40">
        <v>1</v>
      </c>
      <c r="E128" s="40">
        <v>332</v>
      </c>
      <c r="F128" s="40">
        <v>83</v>
      </c>
      <c r="G128" s="40">
        <v>0</v>
      </c>
      <c r="H128" s="40">
        <v>11</v>
      </c>
      <c r="I128" s="40">
        <v>9</v>
      </c>
      <c r="J128" s="40">
        <v>0</v>
      </c>
      <c r="K128" s="40">
        <v>0</v>
      </c>
      <c r="L128" s="40">
        <v>0</v>
      </c>
      <c r="M128" s="40">
        <v>188</v>
      </c>
      <c r="N128" s="40">
        <v>2287</v>
      </c>
      <c r="O128" s="40">
        <v>0</v>
      </c>
      <c r="P128" s="40">
        <v>0</v>
      </c>
      <c r="Q128" s="40">
        <v>0</v>
      </c>
      <c r="R128" s="42">
        <f t="shared" si="1"/>
        <v>1956400</v>
      </c>
      <c r="S128" s="42">
        <v>1773350</v>
      </c>
      <c r="T128" s="42">
        <v>177335</v>
      </c>
    </row>
    <row r="129" spans="1:20">
      <c r="A129" s="94">
        <v>644</v>
      </c>
      <c r="B129" s="95" t="s">
        <v>156</v>
      </c>
      <c r="C129" s="40">
        <v>0</v>
      </c>
      <c r="D129" s="40">
        <v>0</v>
      </c>
      <c r="E129" s="40">
        <v>46</v>
      </c>
      <c r="F129" s="40">
        <v>15</v>
      </c>
      <c r="G129" s="40">
        <v>0</v>
      </c>
      <c r="H129" s="40">
        <v>1</v>
      </c>
      <c r="I129" s="40">
        <v>4</v>
      </c>
      <c r="J129" s="40">
        <v>0</v>
      </c>
      <c r="K129" s="40">
        <v>0</v>
      </c>
      <c r="L129" s="40">
        <v>0</v>
      </c>
      <c r="M129" s="40">
        <v>5</v>
      </c>
      <c r="N129" s="40">
        <v>15</v>
      </c>
      <c r="O129" s="40">
        <v>0</v>
      </c>
      <c r="P129" s="40">
        <v>0</v>
      </c>
      <c r="Q129" s="40">
        <v>0</v>
      </c>
      <c r="R129" s="42">
        <f t="shared" si="1"/>
        <v>53175</v>
      </c>
      <c r="S129" s="42">
        <v>7900</v>
      </c>
      <c r="T129" s="42">
        <v>790</v>
      </c>
    </row>
    <row r="130" spans="1:20">
      <c r="A130" s="94">
        <v>641</v>
      </c>
      <c r="B130" s="95" t="s">
        <v>150</v>
      </c>
      <c r="C130" s="40">
        <v>0</v>
      </c>
      <c r="D130" s="40">
        <v>0</v>
      </c>
      <c r="E130" s="40">
        <v>1</v>
      </c>
      <c r="F130" s="40">
        <v>4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8</v>
      </c>
      <c r="N130" s="40">
        <v>233</v>
      </c>
      <c r="O130" s="40">
        <v>0</v>
      </c>
      <c r="P130" s="40">
        <v>0</v>
      </c>
      <c r="Q130" s="40">
        <v>0</v>
      </c>
      <c r="R130" s="42">
        <f t="shared" si="1"/>
        <v>85975</v>
      </c>
      <c r="S130" s="42">
        <v>52400</v>
      </c>
      <c r="T130" s="42">
        <v>5240</v>
      </c>
    </row>
    <row r="131" spans="1:20">
      <c r="A131" s="94">
        <v>953</v>
      </c>
      <c r="B131" s="95" t="s">
        <v>268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2</v>
      </c>
      <c r="O131" s="40">
        <v>0</v>
      </c>
      <c r="P131" s="40">
        <v>2</v>
      </c>
      <c r="Q131" s="40">
        <v>0</v>
      </c>
      <c r="R131" s="42">
        <f t="shared" si="1"/>
        <v>100050</v>
      </c>
      <c r="S131" s="42">
        <v>50</v>
      </c>
      <c r="T131" s="42">
        <v>5</v>
      </c>
    </row>
    <row r="132" spans="1:20">
      <c r="A132" s="94">
        <v>951</v>
      </c>
      <c r="B132" s="95" t="s">
        <v>264</v>
      </c>
      <c r="C132" s="40">
        <v>0</v>
      </c>
      <c r="D132" s="40">
        <v>0</v>
      </c>
      <c r="E132" s="40">
        <v>16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8</v>
      </c>
      <c r="O132" s="40">
        <v>0</v>
      </c>
      <c r="P132" s="40">
        <v>3</v>
      </c>
      <c r="Q132" s="40">
        <v>0</v>
      </c>
      <c r="R132" s="42">
        <f t="shared" ref="R132:R150" si="2">+C132*25+D132*50+E132*50+F132*25+G132*10000+H132*25+I132*25+J132*10000+K132*1000+L132*10000+M132*10000+N132*25+O132*100000+P132*50000+Q132*50000</f>
        <v>151000</v>
      </c>
      <c r="S132" s="42">
        <v>50</v>
      </c>
      <c r="T132" s="42">
        <v>5</v>
      </c>
    </row>
    <row r="133" spans="1:20">
      <c r="A133" s="94">
        <v>620</v>
      </c>
      <c r="B133" s="95" t="s">
        <v>120</v>
      </c>
      <c r="C133" s="40">
        <v>0</v>
      </c>
      <c r="D133" s="40">
        <v>0</v>
      </c>
      <c r="E133" s="40">
        <v>88</v>
      </c>
      <c r="F133" s="40">
        <v>119</v>
      </c>
      <c r="G133" s="40">
        <v>6</v>
      </c>
      <c r="H133" s="40">
        <v>69</v>
      </c>
      <c r="I133" s="40">
        <v>48</v>
      </c>
      <c r="J133" s="40">
        <v>0</v>
      </c>
      <c r="K133" s="40">
        <v>0</v>
      </c>
      <c r="L133" s="40">
        <v>0</v>
      </c>
      <c r="M133" s="40">
        <v>14</v>
      </c>
      <c r="N133" s="40">
        <v>853</v>
      </c>
      <c r="O133" s="40">
        <v>0</v>
      </c>
      <c r="P133" s="40">
        <v>0</v>
      </c>
      <c r="Q133" s="40">
        <v>0</v>
      </c>
      <c r="R133" s="42">
        <f t="shared" si="2"/>
        <v>231625</v>
      </c>
      <c r="S133" s="42">
        <v>318600</v>
      </c>
      <c r="T133" s="42">
        <v>31860</v>
      </c>
    </row>
    <row r="134" spans="1:20">
      <c r="A134" s="94">
        <v>0</v>
      </c>
      <c r="B134" s="95" t="s">
        <v>4</v>
      </c>
      <c r="C134" s="40">
        <v>0</v>
      </c>
      <c r="D134" s="40">
        <v>0</v>
      </c>
      <c r="E134" s="40">
        <v>41</v>
      </c>
      <c r="F134" s="40">
        <v>4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7</v>
      </c>
      <c r="N134" s="40">
        <v>72</v>
      </c>
      <c r="O134" s="40">
        <v>0</v>
      </c>
      <c r="P134" s="40">
        <v>0</v>
      </c>
      <c r="Q134" s="40">
        <v>0</v>
      </c>
      <c r="R134" s="42">
        <f t="shared" si="2"/>
        <v>73950</v>
      </c>
      <c r="S134" s="42">
        <v>0</v>
      </c>
      <c r="T134" s="42">
        <v>0</v>
      </c>
    </row>
    <row r="135" spans="1:20">
      <c r="A135" s="94">
        <v>696</v>
      </c>
      <c r="B135" s="95" t="s">
        <v>202</v>
      </c>
      <c r="C135" s="40">
        <v>0</v>
      </c>
      <c r="D135" s="40">
        <v>0</v>
      </c>
      <c r="E135" s="40">
        <v>1</v>
      </c>
      <c r="F135" s="40">
        <v>0</v>
      </c>
      <c r="G135" s="40">
        <v>0</v>
      </c>
      <c r="H135" s="40">
        <v>7</v>
      </c>
      <c r="I135" s="40">
        <v>4</v>
      </c>
      <c r="J135" s="40">
        <v>0</v>
      </c>
      <c r="K135" s="40">
        <v>0</v>
      </c>
      <c r="L135" s="40">
        <v>0</v>
      </c>
      <c r="M135" s="40">
        <v>1</v>
      </c>
      <c r="N135" s="40">
        <v>11</v>
      </c>
      <c r="O135" s="40">
        <v>0</v>
      </c>
      <c r="P135" s="40">
        <v>0</v>
      </c>
      <c r="Q135" s="40">
        <v>0</v>
      </c>
      <c r="R135" s="42">
        <f t="shared" si="2"/>
        <v>10600</v>
      </c>
      <c r="S135" s="42">
        <v>4400</v>
      </c>
      <c r="T135" s="42">
        <v>440</v>
      </c>
    </row>
    <row r="136" spans="1:20">
      <c r="A136" s="94">
        <v>610</v>
      </c>
      <c r="B136" s="95" t="s">
        <v>116</v>
      </c>
      <c r="C136" s="40">
        <v>0</v>
      </c>
      <c r="D136" s="40">
        <v>0</v>
      </c>
      <c r="E136" s="40">
        <v>1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2</v>
      </c>
      <c r="O136" s="40">
        <v>0</v>
      </c>
      <c r="P136" s="40">
        <v>0</v>
      </c>
      <c r="Q136" s="40">
        <v>0</v>
      </c>
      <c r="R136" s="42">
        <f t="shared" si="2"/>
        <v>100</v>
      </c>
      <c r="S136" s="42">
        <v>1450</v>
      </c>
      <c r="T136" s="42">
        <v>100</v>
      </c>
    </row>
    <row r="137" spans="1:20">
      <c r="A137" s="94">
        <v>656</v>
      </c>
      <c r="B137" s="95" t="s">
        <v>180</v>
      </c>
      <c r="C137" s="40">
        <v>0</v>
      </c>
      <c r="D137" s="40">
        <v>0</v>
      </c>
      <c r="E137" s="40">
        <v>481</v>
      </c>
      <c r="F137" s="40">
        <v>233</v>
      </c>
      <c r="G137" s="40">
        <v>0</v>
      </c>
      <c r="H137" s="40">
        <v>23</v>
      </c>
      <c r="I137" s="40">
        <v>21</v>
      </c>
      <c r="J137" s="40">
        <v>0</v>
      </c>
      <c r="K137" s="40">
        <v>0</v>
      </c>
      <c r="L137" s="40">
        <v>1</v>
      </c>
      <c r="M137" s="40">
        <v>198</v>
      </c>
      <c r="N137" s="40">
        <v>4082</v>
      </c>
      <c r="O137" s="40">
        <v>0</v>
      </c>
      <c r="P137" s="40">
        <v>0</v>
      </c>
      <c r="Q137" s="40">
        <v>3</v>
      </c>
      <c r="R137" s="42">
        <f t="shared" si="2"/>
        <v>2273025</v>
      </c>
      <c r="S137" s="42">
        <v>922800</v>
      </c>
      <c r="T137" s="42">
        <v>92280</v>
      </c>
    </row>
    <row r="138" spans="1:20">
      <c r="A138" s="94">
        <v>655</v>
      </c>
      <c r="B138" s="95" t="s">
        <v>178</v>
      </c>
      <c r="C138" s="40">
        <v>0</v>
      </c>
      <c r="D138" s="40">
        <v>0</v>
      </c>
      <c r="E138" s="40">
        <v>42</v>
      </c>
      <c r="F138" s="40">
        <v>87</v>
      </c>
      <c r="G138" s="40">
        <v>0</v>
      </c>
      <c r="H138" s="40">
        <v>4</v>
      </c>
      <c r="I138" s="40">
        <v>0</v>
      </c>
      <c r="J138" s="40">
        <v>0</v>
      </c>
      <c r="K138" s="40">
        <v>0</v>
      </c>
      <c r="L138" s="40">
        <v>0</v>
      </c>
      <c r="M138" s="40">
        <v>18</v>
      </c>
      <c r="N138" s="40">
        <v>381</v>
      </c>
      <c r="O138" s="40">
        <v>0</v>
      </c>
      <c r="P138" s="40">
        <v>0</v>
      </c>
      <c r="Q138" s="40">
        <v>1</v>
      </c>
      <c r="R138" s="42">
        <f t="shared" si="2"/>
        <v>243900</v>
      </c>
      <c r="S138" s="42">
        <v>94650</v>
      </c>
      <c r="T138" s="42">
        <v>9465</v>
      </c>
    </row>
    <row r="139" spans="1:20">
      <c r="A139" s="94">
        <v>126</v>
      </c>
      <c r="B139" s="95" t="s">
        <v>28</v>
      </c>
      <c r="C139" s="40">
        <v>0</v>
      </c>
      <c r="D139" s="40">
        <v>1</v>
      </c>
      <c r="E139" s="40">
        <v>0</v>
      </c>
      <c r="F139" s="40">
        <v>36</v>
      </c>
      <c r="G139" s="40">
        <v>0</v>
      </c>
      <c r="H139" s="40">
        <v>1</v>
      </c>
      <c r="I139" s="40">
        <v>0</v>
      </c>
      <c r="J139" s="40">
        <v>0</v>
      </c>
      <c r="K139" s="40">
        <v>0</v>
      </c>
      <c r="L139" s="40">
        <v>0</v>
      </c>
      <c r="M139" s="40">
        <v>6</v>
      </c>
      <c r="N139" s="40">
        <v>86</v>
      </c>
      <c r="O139" s="40">
        <v>0</v>
      </c>
      <c r="P139" s="40">
        <v>0</v>
      </c>
      <c r="Q139" s="40">
        <v>0</v>
      </c>
      <c r="R139" s="42">
        <f t="shared" si="2"/>
        <v>63125</v>
      </c>
      <c r="S139" s="42">
        <v>61780</v>
      </c>
      <c r="T139" s="42">
        <v>6178</v>
      </c>
    </row>
    <row r="140" spans="1:20">
      <c r="A140" s="94">
        <v>125</v>
      </c>
      <c r="B140" s="95" t="s">
        <v>26</v>
      </c>
      <c r="C140" s="40">
        <v>0</v>
      </c>
      <c r="D140" s="40">
        <v>0</v>
      </c>
      <c r="E140" s="40">
        <v>2</v>
      </c>
      <c r="F140" s="40">
        <v>2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10</v>
      </c>
      <c r="O140" s="40">
        <v>0</v>
      </c>
      <c r="P140" s="40">
        <v>0</v>
      </c>
      <c r="Q140" s="40">
        <v>0</v>
      </c>
      <c r="R140" s="42">
        <f t="shared" si="2"/>
        <v>400</v>
      </c>
      <c r="S140" s="42">
        <v>16935</v>
      </c>
      <c r="T140" s="42">
        <v>400</v>
      </c>
    </row>
    <row r="141" spans="1:20">
      <c r="A141" s="94">
        <v>134</v>
      </c>
      <c r="B141" s="95" t="s">
        <v>38</v>
      </c>
      <c r="C141" s="40">
        <v>0</v>
      </c>
      <c r="D141" s="40">
        <v>0</v>
      </c>
      <c r="E141" s="40">
        <v>29</v>
      </c>
      <c r="F141" s="40">
        <v>13</v>
      </c>
      <c r="G141" s="40">
        <v>0</v>
      </c>
      <c r="H141" s="40">
        <v>1</v>
      </c>
      <c r="I141" s="40">
        <v>0</v>
      </c>
      <c r="J141" s="40">
        <v>0</v>
      </c>
      <c r="K141" s="40">
        <v>0</v>
      </c>
      <c r="L141" s="40">
        <v>0</v>
      </c>
      <c r="M141" s="40">
        <v>1</v>
      </c>
      <c r="N141" s="40">
        <v>53</v>
      </c>
      <c r="O141" s="40">
        <v>0</v>
      </c>
      <c r="P141" s="40">
        <v>0</v>
      </c>
      <c r="Q141" s="40">
        <v>0</v>
      </c>
      <c r="R141" s="42">
        <f t="shared" si="2"/>
        <v>13125</v>
      </c>
      <c r="S141" s="42">
        <v>96662</v>
      </c>
      <c r="T141" s="42">
        <v>9666</v>
      </c>
    </row>
    <row r="142" spans="1:20">
      <c r="A142" s="94">
        <v>207</v>
      </c>
      <c r="B142" s="95" t="s">
        <v>972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2</v>
      </c>
      <c r="O142" s="40">
        <v>0</v>
      </c>
      <c r="P142" s="40">
        <v>0</v>
      </c>
      <c r="Q142" s="40">
        <v>0</v>
      </c>
      <c r="R142" s="42">
        <f t="shared" si="2"/>
        <v>50</v>
      </c>
      <c r="S142" s="42">
        <v>0</v>
      </c>
      <c r="T142" s="42">
        <v>0</v>
      </c>
    </row>
    <row r="143" spans="1:20">
      <c r="A143" s="94">
        <v>619</v>
      </c>
      <c r="B143" s="95" t="s">
        <v>118</v>
      </c>
      <c r="C143" s="40">
        <v>0</v>
      </c>
      <c r="D143" s="40">
        <v>0</v>
      </c>
      <c r="E143" s="40">
        <v>293</v>
      </c>
      <c r="F143" s="40">
        <v>14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22</v>
      </c>
      <c r="N143" s="40">
        <v>369</v>
      </c>
      <c r="O143" s="40">
        <v>0</v>
      </c>
      <c r="P143" s="40">
        <v>0</v>
      </c>
      <c r="Q143" s="40">
        <v>0</v>
      </c>
      <c r="R143" s="42">
        <f t="shared" si="2"/>
        <v>244225</v>
      </c>
      <c r="S143" s="42">
        <v>94250</v>
      </c>
      <c r="T143" s="42">
        <v>9425</v>
      </c>
    </row>
    <row r="144" spans="1:20">
      <c r="A144" s="94">
        <v>852</v>
      </c>
      <c r="B144" s="95" t="s">
        <v>248</v>
      </c>
      <c r="C144" s="40">
        <v>0</v>
      </c>
      <c r="D144" s="40">
        <v>0</v>
      </c>
      <c r="E144" s="40">
        <v>0</v>
      </c>
      <c r="F144" s="40">
        <v>49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1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2">
        <f t="shared" si="2"/>
        <v>11225</v>
      </c>
      <c r="S144" s="42">
        <v>16254</v>
      </c>
      <c r="T144" s="42">
        <v>1625</v>
      </c>
    </row>
    <row r="145" spans="1:20">
      <c r="A145" s="94">
        <v>862</v>
      </c>
      <c r="B145" s="95" t="s">
        <v>254</v>
      </c>
      <c r="C145" s="40">
        <v>0</v>
      </c>
      <c r="D145" s="40">
        <v>0</v>
      </c>
      <c r="E145" s="40">
        <v>0</v>
      </c>
      <c r="F145" s="40">
        <v>5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2">
        <f t="shared" si="2"/>
        <v>125</v>
      </c>
      <c r="S145" s="42">
        <v>459</v>
      </c>
      <c r="T145" s="42">
        <v>46</v>
      </c>
    </row>
    <row r="146" spans="1:20">
      <c r="A146" s="94">
        <v>856</v>
      </c>
      <c r="B146" s="95" t="s">
        <v>252</v>
      </c>
      <c r="C146" s="40">
        <v>0</v>
      </c>
      <c r="D146" s="40">
        <v>0</v>
      </c>
      <c r="E146" s="40">
        <v>0</v>
      </c>
      <c r="F146" s="40">
        <v>109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2</v>
      </c>
      <c r="M146" s="40">
        <v>0</v>
      </c>
      <c r="N146" s="40">
        <v>0</v>
      </c>
      <c r="O146" s="40">
        <v>0</v>
      </c>
      <c r="P146" s="40">
        <v>0</v>
      </c>
      <c r="Q146" s="40">
        <v>1</v>
      </c>
      <c r="R146" s="42">
        <f t="shared" si="2"/>
        <v>72725</v>
      </c>
      <c r="S146" s="42">
        <v>67473</v>
      </c>
      <c r="T146" s="42">
        <v>6747</v>
      </c>
    </row>
    <row r="147" spans="1:20">
      <c r="A147" s="94">
        <v>854</v>
      </c>
      <c r="B147" s="95" t="s">
        <v>250</v>
      </c>
      <c r="C147" s="40">
        <v>0</v>
      </c>
      <c r="D147" s="40">
        <v>0</v>
      </c>
      <c r="E147" s="40">
        <v>0</v>
      </c>
      <c r="F147" s="40">
        <v>2624</v>
      </c>
      <c r="G147" s="40">
        <v>0</v>
      </c>
      <c r="H147" s="40">
        <v>0</v>
      </c>
      <c r="I147" s="40">
        <v>0</v>
      </c>
      <c r="J147" s="40">
        <v>6</v>
      </c>
      <c r="K147" s="40">
        <v>0</v>
      </c>
      <c r="L147" s="40">
        <v>9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2">
        <f t="shared" si="2"/>
        <v>215600</v>
      </c>
      <c r="S147" s="42">
        <v>613737</v>
      </c>
      <c r="T147" s="42">
        <v>61374</v>
      </c>
    </row>
    <row r="148" spans="1:20">
      <c r="A148" s="94">
        <v>840</v>
      </c>
      <c r="B148" s="95" t="s">
        <v>236</v>
      </c>
      <c r="C148" s="40">
        <v>0</v>
      </c>
      <c r="D148" s="40">
        <v>0</v>
      </c>
      <c r="E148" s="40">
        <v>0</v>
      </c>
      <c r="F148" s="40">
        <v>1206</v>
      </c>
      <c r="G148" s="40">
        <v>0</v>
      </c>
      <c r="H148" s="40">
        <v>0</v>
      </c>
      <c r="I148" s="40">
        <v>0</v>
      </c>
      <c r="J148" s="40">
        <v>3</v>
      </c>
      <c r="K148" s="40">
        <v>0</v>
      </c>
      <c r="L148" s="40">
        <v>83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2">
        <f t="shared" si="2"/>
        <v>890150</v>
      </c>
      <c r="S148" s="42">
        <v>349650</v>
      </c>
      <c r="T148" s="42">
        <v>34965</v>
      </c>
    </row>
    <row r="149" spans="1:20">
      <c r="A149" s="94">
        <v>846</v>
      </c>
      <c r="B149" s="95" t="s">
        <v>246</v>
      </c>
      <c r="C149" s="40">
        <v>0</v>
      </c>
      <c r="D149" s="40">
        <v>0</v>
      </c>
      <c r="E149" s="40">
        <v>0</v>
      </c>
      <c r="F149" s="40">
        <v>132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5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2">
        <f t="shared" si="2"/>
        <v>53300</v>
      </c>
      <c r="S149" s="42">
        <v>47952</v>
      </c>
      <c r="T149" s="42">
        <v>4795</v>
      </c>
    </row>
    <row r="150" spans="1:20">
      <c r="A150" s="94">
        <v>646</v>
      </c>
      <c r="B150" s="95" t="s">
        <v>160</v>
      </c>
      <c r="C150" s="40">
        <v>0</v>
      </c>
      <c r="D150" s="40">
        <v>0</v>
      </c>
      <c r="E150" s="40">
        <v>7</v>
      </c>
      <c r="F150" s="40">
        <v>98</v>
      </c>
      <c r="G150" s="40">
        <v>0</v>
      </c>
      <c r="H150" s="40">
        <v>1</v>
      </c>
      <c r="I150" s="40">
        <v>0</v>
      </c>
      <c r="J150" s="40">
        <v>0</v>
      </c>
      <c r="K150" s="40">
        <v>0</v>
      </c>
      <c r="L150" s="40">
        <v>0</v>
      </c>
      <c r="M150" s="40">
        <v>22</v>
      </c>
      <c r="N150" s="40">
        <v>747</v>
      </c>
      <c r="O150" s="40">
        <v>0</v>
      </c>
      <c r="P150" s="40">
        <v>0</v>
      </c>
      <c r="Q150" s="40">
        <v>0</v>
      </c>
      <c r="R150" s="42">
        <f t="shared" si="2"/>
        <v>241500</v>
      </c>
      <c r="S150" s="42">
        <v>192350</v>
      </c>
      <c r="T150" s="42">
        <v>19235</v>
      </c>
    </row>
    <row r="151" spans="1:20" ht="15.75" thickBot="1">
      <c r="B151" s="96" t="s">
        <v>287</v>
      </c>
      <c r="C151" s="97">
        <f t="shared" ref="C151:T151" si="3">SUM(C3:C150)</f>
        <v>0</v>
      </c>
      <c r="D151" s="97">
        <f t="shared" si="3"/>
        <v>606</v>
      </c>
      <c r="E151" s="97">
        <f t="shared" si="3"/>
        <v>27163</v>
      </c>
      <c r="F151" s="97">
        <f t="shared" si="3"/>
        <v>23898</v>
      </c>
      <c r="G151" s="97">
        <f t="shared" si="3"/>
        <v>13</v>
      </c>
      <c r="H151" s="97">
        <f t="shared" si="3"/>
        <v>1832</v>
      </c>
      <c r="I151" s="97">
        <f t="shared" si="3"/>
        <v>970</v>
      </c>
      <c r="J151" s="97">
        <f t="shared" si="3"/>
        <v>134</v>
      </c>
      <c r="K151" s="97">
        <f t="shared" si="3"/>
        <v>0</v>
      </c>
      <c r="L151" s="97">
        <f t="shared" si="3"/>
        <v>160</v>
      </c>
      <c r="M151" s="97">
        <f t="shared" si="3"/>
        <v>16754</v>
      </c>
      <c r="N151" s="97">
        <f t="shared" si="3"/>
        <v>317862</v>
      </c>
      <c r="O151" s="97">
        <f t="shared" si="3"/>
        <v>14</v>
      </c>
      <c r="P151" s="97">
        <f t="shared" si="3"/>
        <v>113</v>
      </c>
      <c r="Q151" s="97">
        <f t="shared" si="3"/>
        <v>157</v>
      </c>
      <c r="R151" s="97">
        <f t="shared" si="3"/>
        <v>195512500</v>
      </c>
      <c r="S151" s="97">
        <f t="shared" si="3"/>
        <v>83310279</v>
      </c>
      <c r="T151" s="97">
        <f t="shared" si="3"/>
        <v>8319631</v>
      </c>
    </row>
    <row r="152" spans="1:20" ht="15.75" thickTop="1"/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C1:L17"/>
  <sheetViews>
    <sheetView workbookViewId="0"/>
  </sheetViews>
  <sheetFormatPr defaultRowHeight="16.5"/>
  <cols>
    <col min="1" max="3" width="9.140625" style="99"/>
    <col min="4" max="4" width="33" style="99" customWidth="1"/>
    <col min="5" max="5" width="24.85546875" style="99" hidden="1" customWidth="1"/>
    <col min="6" max="7" width="9.140625" style="99" hidden="1" customWidth="1"/>
    <col min="8" max="8" width="22.42578125" style="99" hidden="1" customWidth="1"/>
    <col min="9" max="11" width="9.140625" style="99" hidden="1" customWidth="1"/>
    <col min="12" max="12" width="11.28515625" style="99" customWidth="1"/>
    <col min="13" max="16384" width="9.140625" style="99"/>
  </cols>
  <sheetData>
    <row r="1" spans="3:12">
      <c r="D1" s="99" t="s">
        <v>1075</v>
      </c>
    </row>
    <row r="2" spans="3:12">
      <c r="D2" s="100" t="s">
        <v>1076</v>
      </c>
    </row>
    <row r="3" spans="3:12">
      <c r="C3" s="100" t="s">
        <v>1077</v>
      </c>
    </row>
    <row r="5" spans="3:12">
      <c r="C5" s="106" t="s">
        <v>1046</v>
      </c>
      <c r="D5" s="106" t="s">
        <v>1</v>
      </c>
      <c r="E5" s="106" t="s">
        <v>1078</v>
      </c>
      <c r="F5" s="106" t="s">
        <v>1079</v>
      </c>
      <c r="G5" s="106" t="s">
        <v>1080</v>
      </c>
      <c r="H5" s="106" t="s">
        <v>1081</v>
      </c>
      <c r="I5" s="107" t="s">
        <v>1082</v>
      </c>
      <c r="J5" s="107" t="s">
        <v>1083</v>
      </c>
      <c r="K5" s="107" t="s">
        <v>1084</v>
      </c>
      <c r="L5" s="107" t="s">
        <v>1085</v>
      </c>
    </row>
    <row r="6" spans="3:12">
      <c r="C6" s="101">
        <v>810</v>
      </c>
      <c r="D6" s="101" t="s">
        <v>1086</v>
      </c>
      <c r="E6" s="102">
        <v>0</v>
      </c>
      <c r="F6" s="102">
        <v>0</v>
      </c>
      <c r="G6" s="103">
        <v>-1</v>
      </c>
      <c r="H6" s="102">
        <v>0</v>
      </c>
      <c r="I6" s="102">
        <v>0</v>
      </c>
      <c r="J6" s="102">
        <v>-1</v>
      </c>
      <c r="K6" s="102">
        <v>0</v>
      </c>
      <c r="L6" s="102">
        <v>-50</v>
      </c>
    </row>
    <row r="7" spans="3:12">
      <c r="C7" s="101">
        <v>809</v>
      </c>
      <c r="D7" s="101" t="s">
        <v>1087</v>
      </c>
      <c r="E7" s="102">
        <v>0</v>
      </c>
      <c r="F7" s="102">
        <v>0</v>
      </c>
      <c r="G7" s="103">
        <v>-5</v>
      </c>
      <c r="H7" s="102">
        <v>0</v>
      </c>
      <c r="I7" s="102">
        <v>0</v>
      </c>
      <c r="J7" s="102">
        <v>-5</v>
      </c>
      <c r="K7" s="102">
        <v>0</v>
      </c>
      <c r="L7" s="102">
        <v>-250</v>
      </c>
    </row>
    <row r="8" spans="3:12">
      <c r="C8" s="101">
        <v>803</v>
      </c>
      <c r="D8" s="101" t="s">
        <v>1088</v>
      </c>
      <c r="E8" s="102">
        <v>0</v>
      </c>
      <c r="F8" s="102">
        <v>0</v>
      </c>
      <c r="G8" s="103">
        <v>-7</v>
      </c>
      <c r="H8" s="102">
        <v>0</v>
      </c>
      <c r="I8" s="102">
        <v>0</v>
      </c>
      <c r="J8" s="102">
        <v>-7</v>
      </c>
      <c r="K8" s="102">
        <v>0</v>
      </c>
      <c r="L8" s="102">
        <v>-350</v>
      </c>
    </row>
    <row r="9" spans="3:12">
      <c r="C9" s="101">
        <v>811</v>
      </c>
      <c r="D9" s="101" t="s">
        <v>1089</v>
      </c>
      <c r="E9" s="102">
        <v>0</v>
      </c>
      <c r="F9" s="102">
        <v>0</v>
      </c>
      <c r="G9" s="103">
        <v>-8</v>
      </c>
      <c r="H9" s="102">
        <v>0</v>
      </c>
      <c r="I9" s="102">
        <v>0</v>
      </c>
      <c r="J9" s="102">
        <v>-8</v>
      </c>
      <c r="K9" s="102">
        <v>0</v>
      </c>
      <c r="L9" s="102">
        <v>-400</v>
      </c>
    </row>
    <row r="10" spans="3:12">
      <c r="C10" s="101">
        <v>128</v>
      </c>
      <c r="D10" s="101" t="s">
        <v>1090</v>
      </c>
      <c r="E10" s="102">
        <v>-2</v>
      </c>
      <c r="F10" s="102">
        <v>0</v>
      </c>
      <c r="G10" s="103">
        <v>-48</v>
      </c>
      <c r="H10" s="102">
        <v>0</v>
      </c>
      <c r="I10" s="102">
        <v>0</v>
      </c>
      <c r="J10" s="102">
        <v>-50</v>
      </c>
      <c r="K10" s="102">
        <v>0</v>
      </c>
      <c r="L10" s="102">
        <v>-2500</v>
      </c>
    </row>
    <row r="11" spans="3:12">
      <c r="C11" s="101">
        <v>123</v>
      </c>
      <c r="D11" s="101" t="s">
        <v>1091</v>
      </c>
      <c r="E11" s="102">
        <v>0</v>
      </c>
      <c r="F11" s="102">
        <v>0</v>
      </c>
      <c r="G11" s="103">
        <v>-19</v>
      </c>
      <c r="H11" s="102">
        <v>0</v>
      </c>
      <c r="I11" s="102">
        <v>0</v>
      </c>
      <c r="J11" s="102">
        <v>-19</v>
      </c>
      <c r="K11" s="102">
        <v>0</v>
      </c>
      <c r="L11" s="102">
        <v>-950</v>
      </c>
    </row>
    <row r="12" spans="3:12">
      <c r="C12" s="101">
        <v>120</v>
      </c>
      <c r="D12" s="101" t="s">
        <v>1092</v>
      </c>
      <c r="E12" s="102">
        <v>-2</v>
      </c>
      <c r="F12" s="102">
        <v>0</v>
      </c>
      <c r="G12" s="103">
        <v>-32</v>
      </c>
      <c r="H12" s="102">
        <v>0</v>
      </c>
      <c r="I12" s="102">
        <v>0</v>
      </c>
      <c r="J12" s="102">
        <v>-34</v>
      </c>
      <c r="K12" s="102">
        <v>0</v>
      </c>
      <c r="L12" s="102">
        <v>-1700</v>
      </c>
    </row>
    <row r="13" spans="3:12">
      <c r="C13" s="101">
        <v>512</v>
      </c>
      <c r="D13" s="101" t="s">
        <v>1093</v>
      </c>
      <c r="E13" s="102">
        <v>-1</v>
      </c>
      <c r="F13" s="102">
        <v>0</v>
      </c>
      <c r="G13" s="103">
        <v>-2</v>
      </c>
      <c r="H13" s="102">
        <v>0</v>
      </c>
      <c r="I13" s="102">
        <v>0</v>
      </c>
      <c r="J13" s="102">
        <v>-3</v>
      </c>
      <c r="K13" s="102">
        <v>0</v>
      </c>
      <c r="L13" s="102">
        <v>-150</v>
      </c>
    </row>
    <row r="14" spans="3:12">
      <c r="C14" s="101">
        <v>107</v>
      </c>
      <c r="D14" s="101" t="s">
        <v>1094</v>
      </c>
      <c r="E14" s="102">
        <v>0</v>
      </c>
      <c r="F14" s="102">
        <v>0</v>
      </c>
      <c r="G14" s="103">
        <v>-2</v>
      </c>
      <c r="H14" s="102">
        <v>0</v>
      </c>
      <c r="I14" s="102">
        <v>0</v>
      </c>
      <c r="J14" s="102">
        <v>-2</v>
      </c>
      <c r="K14" s="102">
        <v>0</v>
      </c>
      <c r="L14" s="102">
        <v>-100</v>
      </c>
    </row>
    <row r="15" spans="3:12">
      <c r="C15" s="104">
        <v>136</v>
      </c>
      <c r="D15" s="104" t="s">
        <v>1095</v>
      </c>
      <c r="E15" s="102">
        <v>0</v>
      </c>
      <c r="F15" s="102">
        <v>0</v>
      </c>
      <c r="G15" s="103">
        <v>-1</v>
      </c>
      <c r="H15" s="102">
        <v>0</v>
      </c>
      <c r="I15" s="102">
        <v>0</v>
      </c>
      <c r="J15" s="102">
        <v>-1</v>
      </c>
      <c r="K15" s="102">
        <v>0</v>
      </c>
      <c r="L15" s="102">
        <v>-50</v>
      </c>
    </row>
    <row r="16" spans="3:12" ht="17.25" thickBot="1">
      <c r="C16" s="131" t="s">
        <v>973</v>
      </c>
      <c r="D16" s="131"/>
      <c r="E16" s="105">
        <f t="shared" ref="E16:L16" si="0">SUM(E6:E15)</f>
        <v>-5</v>
      </c>
      <c r="F16" s="32">
        <f t="shared" si="0"/>
        <v>0</v>
      </c>
      <c r="G16" s="32">
        <f t="shared" si="0"/>
        <v>-125</v>
      </c>
      <c r="H16" s="32">
        <f t="shared" si="0"/>
        <v>0</v>
      </c>
      <c r="I16" s="32">
        <f t="shared" si="0"/>
        <v>0</v>
      </c>
      <c r="J16" s="32">
        <f t="shared" si="0"/>
        <v>-130</v>
      </c>
      <c r="K16" s="32">
        <f t="shared" si="0"/>
        <v>0</v>
      </c>
      <c r="L16" s="32">
        <f t="shared" si="0"/>
        <v>-6500</v>
      </c>
    </row>
    <row r="17" ht="17.25" thickTop="1"/>
  </sheetData>
  <mergeCells count="1">
    <mergeCell ref="C16:D16"/>
  </mergeCells>
  <pageMargins left="0.7" right="0.7" top="0.75" bottom="0.75" header="0.3" footer="0.3"/>
  <pageSetup scale="79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74"/>
  <sheetViews>
    <sheetView zoomScale="85" zoomScaleNormal="85" workbookViewId="0"/>
  </sheetViews>
  <sheetFormatPr defaultRowHeight="16.5"/>
  <cols>
    <col min="1" max="1" width="9.140625" style="50"/>
    <col min="2" max="2" width="12.85546875" style="50" bestFit="1" customWidth="1"/>
    <col min="3" max="3" width="43.5703125" style="50" bestFit="1" customWidth="1"/>
    <col min="4" max="4" width="51" style="50" hidden="1" customWidth="1"/>
    <col min="5" max="5" width="9.85546875" style="50" bestFit="1" customWidth="1"/>
    <col min="6" max="6" width="20.42578125" style="50" bestFit="1" customWidth="1"/>
    <col min="7" max="16384" width="9.140625" style="50"/>
  </cols>
  <sheetData>
    <row r="1" spans="1:6">
      <c r="C1" s="50" t="s">
        <v>1001</v>
      </c>
    </row>
    <row r="4" spans="1:6">
      <c r="B4" s="51" t="s">
        <v>1002</v>
      </c>
    </row>
    <row r="7" spans="1:6">
      <c r="B7" s="52" t="s">
        <v>0</v>
      </c>
      <c r="C7" s="52" t="s">
        <v>1</v>
      </c>
      <c r="D7" s="52" t="s">
        <v>289</v>
      </c>
      <c r="E7" s="53" t="s">
        <v>1003</v>
      </c>
      <c r="F7" s="53" t="s">
        <v>1004</v>
      </c>
    </row>
    <row r="8" spans="1:6">
      <c r="B8" s="54">
        <v>206</v>
      </c>
      <c r="C8" s="55" t="s">
        <v>1005</v>
      </c>
      <c r="D8" s="55" t="s">
        <v>1006</v>
      </c>
      <c r="E8" s="54">
        <v>8</v>
      </c>
      <c r="F8" s="54">
        <f>E8*50000</f>
        <v>400000</v>
      </c>
    </row>
    <row r="9" spans="1:6">
      <c r="B9" s="54">
        <v>650</v>
      </c>
      <c r="C9" s="55" t="s">
        <v>1007</v>
      </c>
      <c r="D9" s="55" t="s">
        <v>1008</v>
      </c>
      <c r="E9" s="54">
        <v>1</v>
      </c>
      <c r="F9" s="54">
        <f t="shared" ref="F9:F13" si="0">E9*50000</f>
        <v>50000</v>
      </c>
    </row>
    <row r="10" spans="1:6">
      <c r="B10" s="54">
        <v>661</v>
      </c>
      <c r="C10" s="55" t="s">
        <v>1009</v>
      </c>
      <c r="D10" s="55" t="s">
        <v>1010</v>
      </c>
      <c r="E10" s="54">
        <v>1</v>
      </c>
      <c r="F10" s="54">
        <f t="shared" si="0"/>
        <v>50000</v>
      </c>
    </row>
    <row r="11" spans="1:6">
      <c r="B11" s="54">
        <v>169</v>
      </c>
      <c r="C11" s="55" t="s">
        <v>94</v>
      </c>
      <c r="D11" s="55" t="s">
        <v>94</v>
      </c>
      <c r="E11" s="54">
        <v>1</v>
      </c>
      <c r="F11" s="54">
        <f t="shared" si="0"/>
        <v>50000</v>
      </c>
    </row>
    <row r="12" spans="1:6">
      <c r="B12" s="54">
        <v>652</v>
      </c>
      <c r="C12" s="55" t="s">
        <v>172</v>
      </c>
      <c r="D12" s="55" t="s">
        <v>172</v>
      </c>
      <c r="E12" s="54">
        <v>1</v>
      </c>
      <c r="F12" s="54">
        <f t="shared" si="0"/>
        <v>50000</v>
      </c>
    </row>
    <row r="13" spans="1:6">
      <c r="B13" s="54">
        <v>653</v>
      </c>
      <c r="C13" s="55" t="s">
        <v>1011</v>
      </c>
      <c r="D13" s="55" t="s">
        <v>1012</v>
      </c>
      <c r="E13" s="54">
        <v>1</v>
      </c>
      <c r="F13" s="54">
        <f t="shared" si="0"/>
        <v>50000</v>
      </c>
    </row>
    <row r="14" spans="1:6">
      <c r="B14" s="56"/>
      <c r="C14" s="57" t="s">
        <v>973</v>
      </c>
      <c r="D14" s="52"/>
      <c r="E14" s="52">
        <f>SUM(E8:E13)</f>
        <v>13</v>
      </c>
      <c r="F14" s="58">
        <f>SUM(F8:F13)</f>
        <v>650000</v>
      </c>
    </row>
    <row r="16" spans="1:6">
      <c r="A16" s="50">
        <v>2</v>
      </c>
      <c r="B16" s="59" t="s">
        <v>1072</v>
      </c>
    </row>
    <row r="18" spans="1:6">
      <c r="B18" s="52" t="s">
        <v>960</v>
      </c>
      <c r="C18" s="60" t="s">
        <v>1013</v>
      </c>
      <c r="D18" s="60" t="s">
        <v>1014</v>
      </c>
      <c r="E18" s="53" t="s">
        <v>1003</v>
      </c>
      <c r="F18" s="53" t="s">
        <v>1004</v>
      </c>
    </row>
    <row r="19" spans="1:6">
      <c r="B19" s="56">
        <v>649</v>
      </c>
      <c r="C19" s="61" t="s">
        <v>166</v>
      </c>
      <c r="D19" s="61" t="s">
        <v>166</v>
      </c>
      <c r="E19" s="98">
        <v>2</v>
      </c>
      <c r="F19" s="54">
        <f t="shared" ref="F19:F24" si="1">E19*50000</f>
        <v>100000</v>
      </c>
    </row>
    <row r="20" spans="1:6">
      <c r="B20" s="56">
        <v>663</v>
      </c>
      <c r="C20" s="61" t="s">
        <v>192</v>
      </c>
      <c r="D20" s="61" t="s">
        <v>192</v>
      </c>
      <c r="E20" s="98">
        <v>3</v>
      </c>
      <c r="F20" s="54">
        <f t="shared" si="1"/>
        <v>150000</v>
      </c>
    </row>
    <row r="21" spans="1:6">
      <c r="B21" s="56">
        <v>650</v>
      </c>
      <c r="C21" s="61" t="s">
        <v>168</v>
      </c>
      <c r="D21" s="61" t="s">
        <v>168</v>
      </c>
      <c r="E21" s="98">
        <v>2</v>
      </c>
      <c r="F21" s="54">
        <f t="shared" si="1"/>
        <v>100000</v>
      </c>
    </row>
    <row r="22" spans="1:6">
      <c r="B22" s="56">
        <v>664</v>
      </c>
      <c r="C22" s="61" t="s">
        <v>194</v>
      </c>
      <c r="D22" s="61" t="s">
        <v>194</v>
      </c>
      <c r="E22" s="98">
        <v>1</v>
      </c>
      <c r="F22" s="54">
        <f t="shared" si="1"/>
        <v>50000</v>
      </c>
    </row>
    <row r="23" spans="1:6">
      <c r="B23" s="56">
        <v>124</v>
      </c>
      <c r="C23" s="61" t="s">
        <v>1015</v>
      </c>
      <c r="D23" s="61" t="s">
        <v>451</v>
      </c>
      <c r="E23" s="98">
        <v>3</v>
      </c>
      <c r="F23" s="54">
        <f t="shared" si="1"/>
        <v>150000</v>
      </c>
    </row>
    <row r="24" spans="1:6">
      <c r="B24" s="56">
        <v>127</v>
      </c>
      <c r="C24" s="61" t="s">
        <v>1016</v>
      </c>
      <c r="D24" s="61" t="s">
        <v>457</v>
      </c>
      <c r="E24" s="98">
        <v>17</v>
      </c>
      <c r="F24" s="54">
        <f t="shared" si="1"/>
        <v>850000</v>
      </c>
    </row>
    <row r="25" spans="1:6">
      <c r="B25" s="56"/>
      <c r="C25" s="62" t="s">
        <v>973</v>
      </c>
      <c r="D25" s="56"/>
      <c r="E25" s="52">
        <f>SUM(E19:E24)</f>
        <v>28</v>
      </c>
      <c r="F25" s="58">
        <f>SUM(F19:F24)</f>
        <v>1400000</v>
      </c>
    </row>
    <row r="27" spans="1:6">
      <c r="A27" s="51">
        <v>3</v>
      </c>
      <c r="B27" s="51" t="s">
        <v>1073</v>
      </c>
    </row>
    <row r="28" spans="1:6">
      <c r="B28" s="63"/>
    </row>
    <row r="29" spans="1:6">
      <c r="B29" s="52" t="s">
        <v>960</v>
      </c>
      <c r="C29" s="60" t="s">
        <v>1013</v>
      </c>
      <c r="D29" s="60" t="s">
        <v>1014</v>
      </c>
      <c r="E29" s="53" t="s">
        <v>1003</v>
      </c>
      <c r="F29" s="53" t="s">
        <v>1004</v>
      </c>
    </row>
    <row r="30" spans="1:6">
      <c r="B30" s="56">
        <v>206</v>
      </c>
      <c r="C30" s="56" t="s">
        <v>1017</v>
      </c>
      <c r="D30" s="56" t="s">
        <v>1017</v>
      </c>
      <c r="E30" s="56">
        <v>1</v>
      </c>
      <c r="F30" s="54">
        <f t="shared" ref="F30:F36" si="2">E30*50000</f>
        <v>50000</v>
      </c>
    </row>
    <row r="31" spans="1:6">
      <c r="B31" s="64">
        <v>206</v>
      </c>
      <c r="C31" s="56" t="s">
        <v>1018</v>
      </c>
      <c r="D31" s="56" t="s">
        <v>546</v>
      </c>
      <c r="E31" s="56">
        <v>19</v>
      </c>
      <c r="F31" s="54">
        <f t="shared" si="2"/>
        <v>950000</v>
      </c>
    </row>
    <row r="32" spans="1:6">
      <c r="B32" s="56">
        <v>953</v>
      </c>
      <c r="C32" s="65" t="s">
        <v>1019</v>
      </c>
      <c r="D32" s="65" t="s">
        <v>1020</v>
      </c>
      <c r="E32" s="56">
        <v>1</v>
      </c>
      <c r="F32" s="54">
        <f t="shared" si="2"/>
        <v>50000</v>
      </c>
    </row>
    <row r="33" spans="1:6">
      <c r="B33" s="64">
        <v>814</v>
      </c>
      <c r="C33" s="65" t="s">
        <v>1021</v>
      </c>
      <c r="D33" s="65" t="s">
        <v>1022</v>
      </c>
      <c r="E33" s="65">
        <v>1</v>
      </c>
      <c r="F33" s="54">
        <f t="shared" si="2"/>
        <v>50000</v>
      </c>
    </row>
    <row r="34" spans="1:6">
      <c r="B34" s="64">
        <v>953</v>
      </c>
      <c r="C34" s="65" t="s">
        <v>264</v>
      </c>
      <c r="D34" s="65" t="s">
        <v>1023</v>
      </c>
      <c r="E34" s="65">
        <v>2</v>
      </c>
      <c r="F34" s="54">
        <f t="shared" si="2"/>
        <v>100000</v>
      </c>
    </row>
    <row r="35" spans="1:6">
      <c r="B35" s="64">
        <v>953</v>
      </c>
      <c r="C35" s="65" t="s">
        <v>264</v>
      </c>
      <c r="D35" s="65" t="s">
        <v>1024</v>
      </c>
      <c r="E35" s="65">
        <v>1</v>
      </c>
      <c r="F35" s="54">
        <f t="shared" si="2"/>
        <v>50000</v>
      </c>
    </row>
    <row r="36" spans="1:6">
      <c r="B36" s="64">
        <v>953</v>
      </c>
      <c r="C36" s="65" t="s">
        <v>1019</v>
      </c>
      <c r="D36" s="65" t="s">
        <v>1020</v>
      </c>
      <c r="E36" s="65">
        <v>1</v>
      </c>
      <c r="F36" s="54">
        <f t="shared" si="2"/>
        <v>50000</v>
      </c>
    </row>
    <row r="37" spans="1:6">
      <c r="B37" s="64"/>
      <c r="C37" s="66" t="s">
        <v>973</v>
      </c>
      <c r="D37" s="56"/>
      <c r="E37" s="52">
        <f>SUM(E30:E36)</f>
        <v>26</v>
      </c>
      <c r="F37" s="58">
        <f>SUM(F30:F36)</f>
        <v>1300000</v>
      </c>
    </row>
    <row r="38" spans="1:6">
      <c r="B38" s="63"/>
    </row>
    <row r="40" spans="1:6">
      <c r="A40" s="50">
        <v>4</v>
      </c>
      <c r="B40" s="51" t="s">
        <v>1074</v>
      </c>
    </row>
    <row r="42" spans="1:6">
      <c r="B42" s="52" t="s">
        <v>0</v>
      </c>
      <c r="C42" s="60" t="s">
        <v>1013</v>
      </c>
      <c r="D42" s="60" t="s">
        <v>1014</v>
      </c>
      <c r="E42" s="53" t="s">
        <v>1003</v>
      </c>
      <c r="F42" s="53" t="s">
        <v>1004</v>
      </c>
    </row>
    <row r="43" spans="1:6">
      <c r="B43" s="56">
        <v>206</v>
      </c>
      <c r="C43" s="56" t="s">
        <v>548</v>
      </c>
      <c r="D43" s="56" t="s">
        <v>1025</v>
      </c>
      <c r="E43" s="56">
        <v>8</v>
      </c>
      <c r="F43" s="54">
        <f t="shared" ref="F43:F45" si="3">E43*50000</f>
        <v>400000</v>
      </c>
    </row>
    <row r="44" spans="1:6">
      <c r="B44" s="56">
        <v>634</v>
      </c>
      <c r="C44" s="56" t="s">
        <v>136</v>
      </c>
      <c r="D44" s="56" t="s">
        <v>136</v>
      </c>
      <c r="E44" s="56">
        <v>1</v>
      </c>
      <c r="F44" s="54">
        <f t="shared" si="3"/>
        <v>50000</v>
      </c>
    </row>
    <row r="45" spans="1:6">
      <c r="B45" s="56">
        <v>143</v>
      </c>
      <c r="C45" s="65" t="s">
        <v>1026</v>
      </c>
      <c r="D45" s="65" t="s">
        <v>1027</v>
      </c>
      <c r="E45" s="56">
        <v>2</v>
      </c>
      <c r="F45" s="54">
        <f t="shared" si="3"/>
        <v>100000</v>
      </c>
    </row>
    <row r="46" spans="1:6">
      <c r="B46" s="56"/>
      <c r="C46" s="62" t="s">
        <v>973</v>
      </c>
      <c r="D46" s="56"/>
      <c r="E46" s="52">
        <f>SUM(E41:E45)</f>
        <v>11</v>
      </c>
      <c r="F46" s="58">
        <f>SUM(F41:F45)</f>
        <v>550000</v>
      </c>
    </row>
    <row r="48" spans="1:6">
      <c r="A48" s="51">
        <v>5</v>
      </c>
      <c r="B48" s="67" t="s">
        <v>1029</v>
      </c>
    </row>
    <row r="50" spans="1:6">
      <c r="A50" s="51">
        <v>6</v>
      </c>
      <c r="B50" s="51" t="s">
        <v>1030</v>
      </c>
    </row>
    <row r="53" spans="1:6">
      <c r="B53" s="52" t="s">
        <v>0</v>
      </c>
      <c r="C53" s="60" t="s">
        <v>1013</v>
      </c>
      <c r="D53" s="60" t="s">
        <v>1014</v>
      </c>
      <c r="E53" s="53" t="s">
        <v>1003</v>
      </c>
      <c r="F53" s="53" t="s">
        <v>1004</v>
      </c>
    </row>
    <row r="54" spans="1:6">
      <c r="B54" s="56">
        <v>657</v>
      </c>
      <c r="C54" s="68" t="s">
        <v>182</v>
      </c>
      <c r="D54" s="68" t="s">
        <v>1031</v>
      </c>
      <c r="E54" s="56">
        <v>1</v>
      </c>
      <c r="F54" s="54">
        <f t="shared" ref="F54:F61" si="4">E54*50000</f>
        <v>50000</v>
      </c>
    </row>
    <row r="55" spans="1:6">
      <c r="B55" s="56">
        <v>206</v>
      </c>
      <c r="C55" s="69" t="s">
        <v>1032</v>
      </c>
      <c r="D55" s="69" t="s">
        <v>1033</v>
      </c>
      <c r="E55" s="56">
        <v>2</v>
      </c>
      <c r="F55" s="54">
        <f t="shared" si="4"/>
        <v>100000</v>
      </c>
    </row>
    <row r="56" spans="1:6">
      <c r="B56" s="56">
        <v>108</v>
      </c>
      <c r="C56" s="69" t="s">
        <v>1034</v>
      </c>
      <c r="D56" s="69" t="s">
        <v>1035</v>
      </c>
      <c r="E56" s="56">
        <v>10</v>
      </c>
      <c r="F56" s="54">
        <f t="shared" si="4"/>
        <v>500000</v>
      </c>
    </row>
    <row r="57" spans="1:6">
      <c r="B57" s="56">
        <v>820</v>
      </c>
      <c r="C57" s="69" t="s">
        <v>1036</v>
      </c>
      <c r="D57" s="69" t="s">
        <v>1037</v>
      </c>
      <c r="E57" s="56">
        <v>7</v>
      </c>
      <c r="F57" s="54">
        <f t="shared" si="4"/>
        <v>350000</v>
      </c>
    </row>
    <row r="58" spans="1:6">
      <c r="B58" s="56">
        <v>820</v>
      </c>
      <c r="C58" s="69" t="s">
        <v>1036</v>
      </c>
      <c r="D58" s="69" t="s">
        <v>1038</v>
      </c>
      <c r="E58" s="56">
        <v>1</v>
      </c>
      <c r="F58" s="54">
        <f t="shared" si="4"/>
        <v>50000</v>
      </c>
    </row>
    <row r="59" spans="1:6">
      <c r="B59" s="56">
        <v>820</v>
      </c>
      <c r="C59" s="69" t="s">
        <v>1036</v>
      </c>
      <c r="D59" s="69" t="s">
        <v>1039</v>
      </c>
      <c r="E59" s="56">
        <v>2</v>
      </c>
      <c r="F59" s="54">
        <f t="shared" si="4"/>
        <v>100000</v>
      </c>
    </row>
    <row r="60" spans="1:6">
      <c r="B60" s="56">
        <v>820</v>
      </c>
      <c r="C60" s="69" t="s">
        <v>1036</v>
      </c>
      <c r="D60" s="69" t="s">
        <v>1040</v>
      </c>
      <c r="E60" s="56">
        <v>4</v>
      </c>
      <c r="F60" s="54">
        <f t="shared" si="4"/>
        <v>200000</v>
      </c>
    </row>
    <row r="61" spans="1:6">
      <c r="B61" s="56">
        <v>653</v>
      </c>
      <c r="C61" s="69" t="s">
        <v>1041</v>
      </c>
      <c r="D61" s="69" t="s">
        <v>1042</v>
      </c>
      <c r="E61" s="56">
        <v>2</v>
      </c>
      <c r="F61" s="54">
        <f t="shared" si="4"/>
        <v>100000</v>
      </c>
    </row>
    <row r="62" spans="1:6">
      <c r="B62" s="56"/>
      <c r="C62" s="70" t="s">
        <v>973</v>
      </c>
      <c r="D62" s="56"/>
      <c r="E62" s="52">
        <f>SUM(E54:E61)</f>
        <v>29</v>
      </c>
      <c r="F62" s="58">
        <f>SUM(F56:F61)</f>
        <v>1300000</v>
      </c>
    </row>
    <row r="64" spans="1:6">
      <c r="A64" s="50">
        <v>7</v>
      </c>
      <c r="B64" s="51" t="s">
        <v>1043</v>
      </c>
    </row>
    <row r="66" spans="1:6">
      <c r="B66" s="52" t="s">
        <v>0</v>
      </c>
      <c r="C66" s="60" t="s">
        <v>1013</v>
      </c>
      <c r="D66" s="60" t="s">
        <v>1014</v>
      </c>
      <c r="E66" s="53" t="s">
        <v>1003</v>
      </c>
      <c r="F66" s="53" t="s">
        <v>1004</v>
      </c>
    </row>
    <row r="67" spans="1:6">
      <c r="B67" s="56">
        <v>652</v>
      </c>
      <c r="C67" s="56" t="s">
        <v>698</v>
      </c>
      <c r="D67" s="56" t="s">
        <v>698</v>
      </c>
      <c r="E67" s="56">
        <v>4</v>
      </c>
      <c r="F67" s="54">
        <f t="shared" ref="F67" si="5">E67*50000</f>
        <v>200000</v>
      </c>
    </row>
    <row r="68" spans="1:6">
      <c r="B68" s="56"/>
      <c r="C68" s="70" t="s">
        <v>973</v>
      </c>
      <c r="D68" s="70"/>
      <c r="E68" s="70">
        <v>4</v>
      </c>
      <c r="F68" s="70">
        <f>F67</f>
        <v>200000</v>
      </c>
    </row>
    <row r="70" spans="1:6">
      <c r="A70" s="50">
        <v>8</v>
      </c>
      <c r="B70" s="51" t="s">
        <v>1044</v>
      </c>
    </row>
    <row r="72" spans="1:6">
      <c r="B72" s="52" t="s">
        <v>0</v>
      </c>
      <c r="C72" s="60" t="s">
        <v>1013</v>
      </c>
      <c r="D72" s="60" t="s">
        <v>1014</v>
      </c>
      <c r="E72" s="53" t="s">
        <v>1003</v>
      </c>
      <c r="F72" s="53" t="s">
        <v>1004</v>
      </c>
    </row>
    <row r="73" spans="1:6">
      <c r="B73" s="56">
        <v>634</v>
      </c>
      <c r="C73" s="56" t="s">
        <v>1045</v>
      </c>
      <c r="D73" s="56" t="s">
        <v>1045</v>
      </c>
      <c r="E73" s="56">
        <v>2</v>
      </c>
      <c r="F73" s="56">
        <v>100000</v>
      </c>
    </row>
    <row r="74" spans="1:6">
      <c r="B74" s="56"/>
      <c r="C74" s="70" t="s">
        <v>973</v>
      </c>
      <c r="D74" s="56"/>
      <c r="E74" s="70">
        <v>2</v>
      </c>
      <c r="F74" s="70">
        <v>100000</v>
      </c>
    </row>
  </sheetData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C1:G32"/>
  <sheetViews>
    <sheetView workbookViewId="0"/>
  </sheetViews>
  <sheetFormatPr defaultRowHeight="16.5"/>
  <cols>
    <col min="1" max="2" width="9.140625" style="72"/>
    <col min="3" max="3" width="16.85546875" style="71" bestFit="1" customWidth="1"/>
    <col min="4" max="4" width="43.5703125" style="72" bestFit="1" customWidth="1"/>
    <col min="5" max="5" width="51" style="72" bestFit="1" customWidth="1"/>
    <col min="6" max="6" width="9.85546875" style="71" bestFit="1" customWidth="1"/>
    <col min="7" max="7" width="20.42578125" style="71" bestFit="1" customWidth="1"/>
    <col min="8" max="16384" width="9.140625" style="72"/>
  </cols>
  <sheetData>
    <row r="1" spans="3:7">
      <c r="C1" s="71" t="s">
        <v>1001</v>
      </c>
    </row>
    <row r="3" spans="3:7">
      <c r="C3" s="73" t="s">
        <v>0</v>
      </c>
      <c r="D3" s="74" t="s">
        <v>1013</v>
      </c>
      <c r="E3" s="74" t="s">
        <v>1014</v>
      </c>
      <c r="F3" s="75" t="s">
        <v>1003</v>
      </c>
      <c r="G3" s="75" t="s">
        <v>1004</v>
      </c>
    </row>
    <row r="4" spans="3:7">
      <c r="C4" s="76">
        <v>661</v>
      </c>
      <c r="D4" s="55" t="s">
        <v>1009</v>
      </c>
      <c r="E4" s="55" t="s">
        <v>1010</v>
      </c>
      <c r="F4" s="76">
        <v>1</v>
      </c>
      <c r="G4" s="76">
        <f t="shared" ref="G4:G28" si="0">F4*50000</f>
        <v>50000</v>
      </c>
    </row>
    <row r="5" spans="3:7">
      <c r="C5" s="76">
        <v>649</v>
      </c>
      <c r="D5" s="55" t="s">
        <v>166</v>
      </c>
      <c r="E5" s="55" t="s">
        <v>166</v>
      </c>
      <c r="F5" s="76">
        <v>2</v>
      </c>
      <c r="G5" s="76">
        <f t="shared" si="0"/>
        <v>100000</v>
      </c>
    </row>
    <row r="6" spans="3:7">
      <c r="C6" s="76">
        <v>663</v>
      </c>
      <c r="D6" s="55" t="s">
        <v>192</v>
      </c>
      <c r="E6" s="55" t="s">
        <v>192</v>
      </c>
      <c r="F6" s="76">
        <v>3</v>
      </c>
      <c r="G6" s="76">
        <f t="shared" si="0"/>
        <v>150000</v>
      </c>
    </row>
    <row r="7" spans="3:7">
      <c r="C7" s="76">
        <v>657</v>
      </c>
      <c r="D7" s="77" t="s">
        <v>182</v>
      </c>
      <c r="E7" s="77" t="s">
        <v>1031</v>
      </c>
      <c r="F7" s="76">
        <v>1</v>
      </c>
      <c r="G7" s="76">
        <f t="shared" si="0"/>
        <v>50000</v>
      </c>
    </row>
    <row r="8" spans="3:7">
      <c r="C8" s="76">
        <v>650</v>
      </c>
      <c r="D8" s="55" t="s">
        <v>168</v>
      </c>
      <c r="E8" s="55" t="s">
        <v>168</v>
      </c>
      <c r="F8" s="76">
        <v>3</v>
      </c>
      <c r="G8" s="76">
        <f t="shared" si="0"/>
        <v>150000</v>
      </c>
    </row>
    <row r="9" spans="3:7">
      <c r="C9" s="76">
        <v>206</v>
      </c>
      <c r="D9" s="55" t="s">
        <v>1018</v>
      </c>
      <c r="E9" s="55" t="s">
        <v>1017</v>
      </c>
      <c r="F9" s="76">
        <v>1</v>
      </c>
      <c r="G9" s="76">
        <f t="shared" si="0"/>
        <v>50000</v>
      </c>
    </row>
    <row r="10" spans="3:7">
      <c r="C10" s="76">
        <v>206</v>
      </c>
      <c r="D10" s="55" t="s">
        <v>1018</v>
      </c>
      <c r="E10" s="78" t="s">
        <v>1033</v>
      </c>
      <c r="F10" s="76">
        <v>37</v>
      </c>
      <c r="G10" s="76">
        <f t="shared" si="0"/>
        <v>1850000</v>
      </c>
    </row>
    <row r="11" spans="3:7">
      <c r="C11" s="76">
        <v>664</v>
      </c>
      <c r="D11" s="55" t="s">
        <v>194</v>
      </c>
      <c r="E11" s="55" t="s">
        <v>194</v>
      </c>
      <c r="F11" s="76">
        <v>1</v>
      </c>
      <c r="G11" s="76">
        <f t="shared" si="0"/>
        <v>50000</v>
      </c>
    </row>
    <row r="12" spans="3:7">
      <c r="C12" s="76">
        <v>108</v>
      </c>
      <c r="D12" s="78" t="s">
        <v>1034</v>
      </c>
      <c r="E12" s="78" t="s">
        <v>1035</v>
      </c>
      <c r="F12" s="76">
        <v>10</v>
      </c>
      <c r="G12" s="76">
        <f t="shared" si="0"/>
        <v>500000</v>
      </c>
    </row>
    <row r="13" spans="3:7">
      <c r="C13" s="76">
        <v>634</v>
      </c>
      <c r="D13" s="55" t="s">
        <v>136</v>
      </c>
      <c r="E13" s="55" t="s">
        <v>136</v>
      </c>
      <c r="F13" s="76">
        <v>3</v>
      </c>
      <c r="G13" s="76">
        <f t="shared" si="0"/>
        <v>150000</v>
      </c>
    </row>
    <row r="14" spans="3:7">
      <c r="C14" s="76">
        <v>124</v>
      </c>
      <c r="D14" s="55" t="s">
        <v>1015</v>
      </c>
      <c r="E14" s="55" t="s">
        <v>451</v>
      </c>
      <c r="F14" s="76">
        <v>3</v>
      </c>
      <c r="G14" s="76">
        <f t="shared" si="0"/>
        <v>150000</v>
      </c>
    </row>
    <row r="15" spans="3:7">
      <c r="C15" s="76">
        <v>127</v>
      </c>
      <c r="D15" s="55" t="s">
        <v>1016</v>
      </c>
      <c r="E15" s="55" t="s">
        <v>457</v>
      </c>
      <c r="F15" s="76">
        <v>17</v>
      </c>
      <c r="G15" s="76">
        <f t="shared" si="0"/>
        <v>850000</v>
      </c>
    </row>
    <row r="16" spans="3:7">
      <c r="C16" s="76">
        <v>820</v>
      </c>
      <c r="D16" s="78" t="s">
        <v>1036</v>
      </c>
      <c r="E16" s="78" t="s">
        <v>1039</v>
      </c>
      <c r="F16" s="76">
        <v>2</v>
      </c>
      <c r="G16" s="76">
        <f t="shared" si="0"/>
        <v>100000</v>
      </c>
    </row>
    <row r="17" spans="3:7">
      <c r="C17" s="76">
        <v>820</v>
      </c>
      <c r="D17" s="78" t="s">
        <v>1036</v>
      </c>
      <c r="E17" s="78" t="s">
        <v>1038</v>
      </c>
      <c r="F17" s="76">
        <v>1</v>
      </c>
      <c r="G17" s="76">
        <f t="shared" si="0"/>
        <v>50000</v>
      </c>
    </row>
    <row r="18" spans="3:7">
      <c r="C18" s="76">
        <v>820</v>
      </c>
      <c r="D18" s="78" t="s">
        <v>1036</v>
      </c>
      <c r="E18" s="78" t="s">
        <v>1040</v>
      </c>
      <c r="F18" s="76">
        <v>4</v>
      </c>
      <c r="G18" s="76">
        <f t="shared" si="0"/>
        <v>200000</v>
      </c>
    </row>
    <row r="19" spans="3:7">
      <c r="C19" s="76">
        <v>820</v>
      </c>
      <c r="D19" s="78" t="s">
        <v>1036</v>
      </c>
      <c r="E19" s="78" t="s">
        <v>1037</v>
      </c>
      <c r="F19" s="76">
        <v>7</v>
      </c>
      <c r="G19" s="76">
        <f t="shared" si="0"/>
        <v>350000</v>
      </c>
    </row>
    <row r="20" spans="3:7">
      <c r="C20" s="76">
        <v>814</v>
      </c>
      <c r="D20" s="79" t="s">
        <v>1021</v>
      </c>
      <c r="E20" s="79" t="s">
        <v>1022</v>
      </c>
      <c r="F20" s="80">
        <v>1</v>
      </c>
      <c r="G20" s="76">
        <f t="shared" si="0"/>
        <v>50000</v>
      </c>
    </row>
    <row r="21" spans="3:7">
      <c r="C21" s="76">
        <v>143</v>
      </c>
      <c r="D21" s="79" t="s">
        <v>1026</v>
      </c>
      <c r="E21" s="79" t="s">
        <v>1028</v>
      </c>
      <c r="F21" s="76">
        <v>1</v>
      </c>
      <c r="G21" s="76">
        <f t="shared" si="0"/>
        <v>50000</v>
      </c>
    </row>
    <row r="22" spans="3:7">
      <c r="C22" s="76">
        <v>143</v>
      </c>
      <c r="D22" s="79" t="s">
        <v>1026</v>
      </c>
      <c r="E22" s="79" t="s">
        <v>1027</v>
      </c>
      <c r="F22" s="76">
        <v>1</v>
      </c>
      <c r="G22" s="76">
        <f t="shared" si="0"/>
        <v>50000</v>
      </c>
    </row>
    <row r="23" spans="3:7">
      <c r="C23" s="76">
        <v>652</v>
      </c>
      <c r="D23" s="55" t="s">
        <v>698</v>
      </c>
      <c r="E23" s="55" t="s">
        <v>698</v>
      </c>
      <c r="F23" s="76">
        <v>5</v>
      </c>
      <c r="G23" s="76">
        <f t="shared" si="0"/>
        <v>250000</v>
      </c>
    </row>
    <row r="24" spans="3:7">
      <c r="C24" s="76">
        <v>653</v>
      </c>
      <c r="D24" s="78" t="s">
        <v>1041</v>
      </c>
      <c r="E24" s="78" t="s">
        <v>1042</v>
      </c>
      <c r="F24" s="76">
        <v>3</v>
      </c>
      <c r="G24" s="76">
        <f t="shared" si="0"/>
        <v>150000</v>
      </c>
    </row>
    <row r="25" spans="3:7">
      <c r="C25" s="76">
        <v>169</v>
      </c>
      <c r="D25" s="55" t="s">
        <v>94</v>
      </c>
      <c r="E25" s="55" t="s">
        <v>94</v>
      </c>
      <c r="F25" s="76">
        <v>1</v>
      </c>
      <c r="G25" s="76">
        <f t="shared" si="0"/>
        <v>50000</v>
      </c>
    </row>
    <row r="26" spans="3:7">
      <c r="C26" s="76">
        <v>951</v>
      </c>
      <c r="D26" s="79" t="s">
        <v>264</v>
      </c>
      <c r="E26" s="79" t="s">
        <v>1023</v>
      </c>
      <c r="F26" s="80">
        <v>2</v>
      </c>
      <c r="G26" s="76">
        <f t="shared" si="0"/>
        <v>100000</v>
      </c>
    </row>
    <row r="27" spans="3:7">
      <c r="C27" s="76">
        <v>951</v>
      </c>
      <c r="D27" s="79" t="s">
        <v>264</v>
      </c>
      <c r="E27" s="79" t="s">
        <v>1024</v>
      </c>
      <c r="F27" s="80">
        <v>1</v>
      </c>
      <c r="G27" s="76">
        <f t="shared" si="0"/>
        <v>50000</v>
      </c>
    </row>
    <row r="28" spans="3:7">
      <c r="C28" s="76">
        <v>953</v>
      </c>
      <c r="D28" s="79" t="s">
        <v>1019</v>
      </c>
      <c r="E28" s="79" t="s">
        <v>1020</v>
      </c>
      <c r="F28" s="76">
        <v>2</v>
      </c>
      <c r="G28" s="76">
        <f t="shared" si="0"/>
        <v>100000</v>
      </c>
    </row>
    <row r="29" spans="3:7">
      <c r="C29" s="73"/>
      <c r="D29" s="81" t="s">
        <v>973</v>
      </c>
      <c r="E29" s="74"/>
      <c r="F29" s="73">
        <f>SUM(F4:F28)</f>
        <v>113</v>
      </c>
      <c r="G29" s="82">
        <f>SUM(G4:G28)</f>
        <v>5650000</v>
      </c>
    </row>
    <row r="32" spans="3:7">
      <c r="F32" s="71">
        <v>113</v>
      </c>
      <c r="G32" s="71">
        <v>5650000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3:D24"/>
  <sheetViews>
    <sheetView workbookViewId="0"/>
  </sheetViews>
  <sheetFormatPr defaultRowHeight="15"/>
  <cols>
    <col min="1" max="1" width="7.85546875" bestFit="1" customWidth="1"/>
    <col min="2" max="2" width="43.5703125" bestFit="1" customWidth="1"/>
    <col min="3" max="3" width="9.85546875" bestFit="1" customWidth="1"/>
    <col min="4" max="4" width="20.42578125" bestFit="1" customWidth="1"/>
  </cols>
  <sheetData>
    <row r="3" spans="1:4" ht="16.5">
      <c r="A3" s="83" t="s">
        <v>1046</v>
      </c>
      <c r="B3" s="83" t="s">
        <v>1</v>
      </c>
      <c r="C3" s="84" t="s">
        <v>1003</v>
      </c>
      <c r="D3" s="83" t="s">
        <v>1004</v>
      </c>
    </row>
    <row r="4" spans="1:4" ht="16.5">
      <c r="A4" s="85">
        <v>661</v>
      </c>
      <c r="B4" s="54" t="s">
        <v>1009</v>
      </c>
      <c r="C4" s="86">
        <v>1</v>
      </c>
      <c r="D4" s="86">
        <v>50000</v>
      </c>
    </row>
    <row r="5" spans="1:4" ht="16.5">
      <c r="A5" s="85">
        <v>649</v>
      </c>
      <c r="B5" s="54" t="s">
        <v>166</v>
      </c>
      <c r="C5" s="86">
        <v>2</v>
      </c>
      <c r="D5" s="86">
        <v>100000</v>
      </c>
    </row>
    <row r="6" spans="1:4" ht="16.5">
      <c r="A6" s="85">
        <v>662</v>
      </c>
      <c r="B6" s="54" t="s">
        <v>192</v>
      </c>
      <c r="C6" s="86">
        <v>3</v>
      </c>
      <c r="D6" s="86">
        <v>150000</v>
      </c>
    </row>
    <row r="7" spans="1:4" ht="16.5">
      <c r="A7" s="85">
        <v>657</v>
      </c>
      <c r="B7" s="54" t="s">
        <v>182</v>
      </c>
      <c r="C7" s="86">
        <v>1</v>
      </c>
      <c r="D7" s="86">
        <v>50000</v>
      </c>
    </row>
    <row r="8" spans="1:4" ht="16.5">
      <c r="A8" s="85">
        <v>650</v>
      </c>
      <c r="B8" s="54" t="s">
        <v>168</v>
      </c>
      <c r="C8" s="86">
        <v>3</v>
      </c>
      <c r="D8" s="86">
        <v>150000</v>
      </c>
    </row>
    <row r="9" spans="1:4" ht="16.5">
      <c r="A9" s="85">
        <v>206</v>
      </c>
      <c r="B9" s="54" t="s">
        <v>1018</v>
      </c>
      <c r="C9" s="86">
        <v>38</v>
      </c>
      <c r="D9" s="86">
        <v>1900000</v>
      </c>
    </row>
    <row r="10" spans="1:4" ht="16.5">
      <c r="A10" s="85">
        <v>664</v>
      </c>
      <c r="B10" s="54" t="s">
        <v>194</v>
      </c>
      <c r="C10" s="86">
        <v>1</v>
      </c>
      <c r="D10" s="86">
        <v>50000</v>
      </c>
    </row>
    <row r="11" spans="1:4" ht="16.5">
      <c r="A11" s="85">
        <v>108</v>
      </c>
      <c r="B11" s="54" t="s">
        <v>1034</v>
      </c>
      <c r="C11" s="86">
        <v>10</v>
      </c>
      <c r="D11" s="86">
        <v>500000</v>
      </c>
    </row>
    <row r="12" spans="1:4" ht="16.5">
      <c r="A12" s="85">
        <v>634</v>
      </c>
      <c r="B12" s="54" t="s">
        <v>136</v>
      </c>
      <c r="C12" s="86">
        <v>3</v>
      </c>
      <c r="D12" s="86">
        <f>+C12*50000</f>
        <v>150000</v>
      </c>
    </row>
    <row r="13" spans="1:4" ht="16.5">
      <c r="A13" s="85">
        <v>124</v>
      </c>
      <c r="B13" s="54" t="s">
        <v>1015</v>
      </c>
      <c r="C13" s="86">
        <v>3</v>
      </c>
      <c r="D13" s="86">
        <v>150000</v>
      </c>
    </row>
    <row r="14" spans="1:4" ht="16.5">
      <c r="A14" s="85">
        <v>127</v>
      </c>
      <c r="B14" s="54" t="s">
        <v>1016</v>
      </c>
      <c r="C14" s="86">
        <v>17</v>
      </c>
      <c r="D14" s="86">
        <v>850000</v>
      </c>
    </row>
    <row r="15" spans="1:4" ht="16.5">
      <c r="A15" s="85">
        <v>820</v>
      </c>
      <c r="B15" s="54" t="s">
        <v>1036</v>
      </c>
      <c r="C15" s="86">
        <v>14</v>
      </c>
      <c r="D15" s="86">
        <v>700000</v>
      </c>
    </row>
    <row r="16" spans="1:4" ht="16.5">
      <c r="A16" s="85">
        <v>814</v>
      </c>
      <c r="B16" s="54" t="s">
        <v>1021</v>
      </c>
      <c r="C16" s="86">
        <v>1</v>
      </c>
      <c r="D16" s="86">
        <v>50000</v>
      </c>
    </row>
    <row r="17" spans="1:4" ht="16.5">
      <c r="A17" s="85">
        <v>143</v>
      </c>
      <c r="B17" s="54" t="s">
        <v>1026</v>
      </c>
      <c r="C17" s="86">
        <v>2</v>
      </c>
      <c r="D17" s="86">
        <v>100000</v>
      </c>
    </row>
    <row r="18" spans="1:4" ht="16.5">
      <c r="A18" s="85">
        <v>652</v>
      </c>
      <c r="B18" s="54" t="s">
        <v>698</v>
      </c>
      <c r="C18" s="86">
        <v>5</v>
      </c>
      <c r="D18" s="86">
        <v>250000</v>
      </c>
    </row>
    <row r="19" spans="1:4" ht="16.5">
      <c r="A19" s="85">
        <v>653</v>
      </c>
      <c r="B19" s="54" t="s">
        <v>1041</v>
      </c>
      <c r="C19" s="86">
        <v>3</v>
      </c>
      <c r="D19" s="86">
        <v>150000</v>
      </c>
    </row>
    <row r="20" spans="1:4" ht="16.5">
      <c r="A20" s="85">
        <v>169</v>
      </c>
      <c r="B20" s="54" t="s">
        <v>94</v>
      </c>
      <c r="C20" s="86">
        <v>1</v>
      </c>
      <c r="D20" s="86">
        <v>50000</v>
      </c>
    </row>
    <row r="21" spans="1:4" ht="16.5">
      <c r="A21" s="85">
        <v>951</v>
      </c>
      <c r="B21" s="54" t="s">
        <v>264</v>
      </c>
      <c r="C21" s="86">
        <v>3</v>
      </c>
      <c r="D21" s="86">
        <v>150000</v>
      </c>
    </row>
    <row r="22" spans="1:4" ht="16.5">
      <c r="A22" s="85">
        <v>953</v>
      </c>
      <c r="B22" s="54" t="s">
        <v>1019</v>
      </c>
      <c r="C22" s="86">
        <v>2</v>
      </c>
      <c r="D22" s="86">
        <v>100000</v>
      </c>
    </row>
    <row r="23" spans="1:4" ht="17.25" thickBot="1">
      <c r="A23" s="87"/>
      <c r="B23" s="88" t="s">
        <v>287</v>
      </c>
      <c r="C23" s="89">
        <f>SUM(C4:C22)</f>
        <v>113</v>
      </c>
      <c r="D23" s="89">
        <f>SUM(D4:D22)</f>
        <v>5650000</v>
      </c>
    </row>
    <row r="24" spans="1:4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Phase-III</vt:lpstr>
      <vt:lpstr>CELC Phase-III</vt:lpstr>
      <vt:lpstr>Calculation</vt:lpstr>
      <vt:lpstr>Adjt. for April &amp; July Adjustme</vt:lpstr>
      <vt:lpstr>Def. Report Penalty</vt:lpstr>
      <vt:lpstr>Adjt. for mismatch of EA</vt:lpstr>
      <vt:lpstr>RO wise</vt:lpstr>
      <vt:lpstr>Reg-EA Wise</vt:lpstr>
      <vt:lpstr>Reg. wise</vt:lpstr>
      <vt:lpstr>'Adjt. for mismatch of EA'!Print_Area</vt:lpstr>
      <vt:lpstr>Calculation!Print_Area</vt:lpstr>
      <vt:lpstr>Calculation!Print_Titles</vt:lpstr>
      <vt:lpstr>'CELC Phase-III'!Print_Titles</vt:lpstr>
      <vt:lpstr>'Phase-III'!Print_Titles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cp:lastPrinted>2019-02-04T07:29:05Z</cp:lastPrinted>
  <dcterms:created xsi:type="dcterms:W3CDTF">2019-01-10T11:41:56Z</dcterms:created>
  <dcterms:modified xsi:type="dcterms:W3CDTF">2019-02-20T12:23:56Z</dcterms:modified>
</cp:coreProperties>
</file>